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363" documentId="13_ncr:1_{20432A06-DE61-4747-914A-8BB687523A16}" xr6:coauthVersionLast="47" xr6:coauthVersionMax="47" xr10:uidLastSave="{D6C09087-7D8F-4651-A705-B1E66B434579}"/>
  <bookViews>
    <workbookView xWindow="-690" yWindow="285" windowWidth="14355" windowHeight="15255" firstSheet="30" activeTab="31" xr2:uid="{00000000-000D-0000-FFFF-FFFF00000000}"/>
  </bookViews>
  <sheets>
    <sheet name="株式会社マエケンメディカル(チラシ) 1万枚" sheetId="171" r:id="rId1"/>
    <sheet name="株式会社マエケンメディカル(チラシ) 2万枚" sheetId="173" r:id="rId2"/>
    <sheet name="株式会社San jet(チラシ) 2万枚" sheetId="174" r:id="rId3"/>
    <sheet name="株式会社San jet(チラシ) 2万枚 (2)" sheetId="175" r:id="rId4"/>
    <sheet name="株式会社San jet(パーテーション) " sheetId="176" r:id="rId5"/>
    <sheet name="出雲店(チラシ①)" sheetId="177" r:id="rId6"/>
    <sheet name="出雲店(チラシ②)" sheetId="178" r:id="rId7"/>
    <sheet name="出雲店(のぼり)" sheetId="179" r:id="rId8"/>
    <sheet name="萩店(チラシ)" sheetId="180" r:id="rId9"/>
    <sheet name="松江(ジムクリーン詰替え) " sheetId="181" r:id="rId10"/>
    <sheet name="株式会社San jet(ロッカー) " sheetId="182" r:id="rId11"/>
    <sheet name="松江(のぼり) " sheetId="184" r:id="rId12"/>
    <sheet name="小郡(宣伝①)" sheetId="185" r:id="rId13"/>
    <sheet name="小郡(宣伝②) " sheetId="186" r:id="rId14"/>
    <sheet name="小郡(宣伝③)" sheetId="187" r:id="rId15"/>
    <sheet name="KGS(チラシ1万枚) " sheetId="188" r:id="rId16"/>
    <sheet name="KGS(チラシ2万枚) " sheetId="189" r:id="rId17"/>
    <sheet name="水野様(チラシ1万枚)  (2)" sheetId="190" r:id="rId18"/>
    <sheet name="出雲店(チラシ①) (2)" sheetId="191" r:id="rId19"/>
    <sheet name="小郡(宣伝②)  (例)" sheetId="192" r:id="rId20"/>
    <sheet name="株式会社San jet(ポストカード)  " sheetId="193" r:id="rId21"/>
    <sheet name="松江(体重計) " sheetId="194" r:id="rId22"/>
    <sheet name="株式会社マエケンメディカル(チラシ) 1万枚 (2)" sheetId="195" r:id="rId23"/>
    <sheet name="株式会社San jet(チラシ) 1万枚 " sheetId="196" r:id="rId24"/>
    <sheet name="萩店(ジムクリーン詰替え)  " sheetId="198" r:id="rId25"/>
    <sheet name="株式会社丸三(トレッドミル) " sheetId="197" r:id="rId26"/>
    <sheet name="株式会社丸三(トレッドミル)  (3)" sheetId="200" r:id="rId27"/>
    <sheet name="株式会社丸三(トレッドミル)  (2)" sheetId="199" r:id="rId28"/>
    <sheet name="株式会社丸三(トレッドミル)  (提出用)" sheetId="201" r:id="rId29"/>
    <sheet name="萩店(チラシ) (2)" sheetId="202" r:id="rId30"/>
    <sheet name="出雲店(チラシ) (3)" sheetId="203" r:id="rId31"/>
    <sheet name="出雲店(ジムクリーン詰替え) " sheetId="204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8" i="204" l="1"/>
  <c r="M36" i="204" s="1"/>
  <c r="B18" i="204"/>
  <c r="P35" i="204"/>
  <c r="B35" i="204"/>
  <c r="P34" i="204"/>
  <c r="B34" i="204"/>
  <c r="P33" i="204"/>
  <c r="B33" i="204"/>
  <c r="P32" i="204"/>
  <c r="B32" i="204"/>
  <c r="P31" i="204"/>
  <c r="B31" i="204"/>
  <c r="P30" i="204"/>
  <c r="B30" i="204"/>
  <c r="P29" i="204"/>
  <c r="B29" i="204"/>
  <c r="P28" i="204"/>
  <c r="B28" i="204"/>
  <c r="P27" i="204"/>
  <c r="B27" i="204"/>
  <c r="P26" i="204"/>
  <c r="B26" i="204"/>
  <c r="P25" i="204"/>
  <c r="B25" i="204"/>
  <c r="P24" i="204"/>
  <c r="B24" i="204"/>
  <c r="P23" i="204"/>
  <c r="B23" i="204"/>
  <c r="P22" i="204"/>
  <c r="B22" i="204"/>
  <c r="P21" i="204"/>
  <c r="B21" i="204"/>
  <c r="P20" i="204"/>
  <c r="B20" i="204"/>
  <c r="P19" i="204"/>
  <c r="B19" i="204"/>
  <c r="P35" i="203"/>
  <c r="B35" i="203"/>
  <c r="P34" i="203"/>
  <c r="B34" i="203"/>
  <c r="P33" i="203"/>
  <c r="B33" i="203"/>
  <c r="P32" i="203"/>
  <c r="B32" i="203"/>
  <c r="P31" i="203"/>
  <c r="B31" i="203"/>
  <c r="P30" i="203"/>
  <c r="B30" i="203"/>
  <c r="P29" i="203"/>
  <c r="B29" i="203"/>
  <c r="P28" i="203"/>
  <c r="B28" i="203"/>
  <c r="P27" i="203"/>
  <c r="B27" i="203"/>
  <c r="P26" i="203"/>
  <c r="B26" i="203"/>
  <c r="P25" i="203"/>
  <c r="B25" i="203"/>
  <c r="P24" i="203"/>
  <c r="B24" i="203"/>
  <c r="P23" i="203"/>
  <c r="B23" i="203"/>
  <c r="P22" i="203"/>
  <c r="B22" i="203"/>
  <c r="P21" i="203"/>
  <c r="B21" i="203"/>
  <c r="P20" i="203"/>
  <c r="B20" i="203"/>
  <c r="P19" i="203"/>
  <c r="B19" i="203"/>
  <c r="P18" i="203"/>
  <c r="B18" i="203"/>
  <c r="P35" i="202"/>
  <c r="B35" i="202"/>
  <c r="P34" i="202"/>
  <c r="B34" i="202"/>
  <c r="P33" i="202"/>
  <c r="B33" i="202"/>
  <c r="P32" i="202"/>
  <c r="B32" i="202"/>
  <c r="P31" i="202"/>
  <c r="B31" i="202"/>
  <c r="P30" i="202"/>
  <c r="B30" i="202"/>
  <c r="P29" i="202"/>
  <c r="B29" i="202"/>
  <c r="P28" i="202"/>
  <c r="B28" i="202"/>
  <c r="P27" i="202"/>
  <c r="B27" i="202"/>
  <c r="P26" i="202"/>
  <c r="B26" i="202"/>
  <c r="P25" i="202"/>
  <c r="B25" i="202"/>
  <c r="P24" i="202"/>
  <c r="B24" i="202"/>
  <c r="P23" i="202"/>
  <c r="B23" i="202"/>
  <c r="P22" i="202"/>
  <c r="B22" i="202"/>
  <c r="P21" i="202"/>
  <c r="B21" i="202"/>
  <c r="P20" i="202"/>
  <c r="B20" i="202"/>
  <c r="P19" i="202"/>
  <c r="B19" i="202"/>
  <c r="P18" i="202"/>
  <c r="B18" i="202"/>
  <c r="B35" i="201"/>
  <c r="P34" i="201"/>
  <c r="B34" i="201"/>
  <c r="P33" i="201"/>
  <c r="B33" i="201"/>
  <c r="P32" i="201"/>
  <c r="B32" i="201"/>
  <c r="P31" i="201"/>
  <c r="B31" i="201"/>
  <c r="P30" i="201"/>
  <c r="B30" i="201"/>
  <c r="P29" i="201"/>
  <c r="B29" i="201"/>
  <c r="P28" i="201"/>
  <c r="B28" i="201"/>
  <c r="P27" i="201"/>
  <c r="B27" i="201"/>
  <c r="P26" i="201"/>
  <c r="B26" i="201"/>
  <c r="P25" i="201"/>
  <c r="B25" i="201"/>
  <c r="P24" i="201"/>
  <c r="B24" i="201"/>
  <c r="P23" i="201"/>
  <c r="B23" i="201"/>
  <c r="P22" i="201"/>
  <c r="B22" i="201"/>
  <c r="P21" i="201"/>
  <c r="B21" i="201"/>
  <c r="P20" i="201"/>
  <c r="B20" i="201"/>
  <c r="P19" i="201"/>
  <c r="B19" i="201"/>
  <c r="P18" i="201"/>
  <c r="B18" i="201"/>
  <c r="B35" i="200"/>
  <c r="P34" i="200"/>
  <c r="B34" i="200"/>
  <c r="P33" i="200"/>
  <c r="B33" i="200"/>
  <c r="P32" i="200"/>
  <c r="B32" i="200"/>
  <c r="P31" i="200"/>
  <c r="B31" i="200"/>
  <c r="P30" i="200"/>
  <c r="B30" i="200"/>
  <c r="P29" i="200"/>
  <c r="B29" i="200"/>
  <c r="P28" i="200"/>
  <c r="B28" i="200"/>
  <c r="P27" i="200"/>
  <c r="B27" i="200"/>
  <c r="P26" i="200"/>
  <c r="B26" i="200"/>
  <c r="P25" i="200"/>
  <c r="B25" i="200"/>
  <c r="P24" i="200"/>
  <c r="B24" i="200"/>
  <c r="P23" i="200"/>
  <c r="B23" i="200"/>
  <c r="P22" i="200"/>
  <c r="B22" i="200"/>
  <c r="P21" i="200"/>
  <c r="B21" i="200"/>
  <c r="P20" i="200"/>
  <c r="B20" i="200"/>
  <c r="P19" i="200"/>
  <c r="B19" i="200"/>
  <c r="P18" i="200"/>
  <c r="B18" i="200"/>
  <c r="P26" i="199"/>
  <c r="M37" i="204" l="1"/>
  <c r="M38" i="204" s="1"/>
  <c r="E15" i="204" s="1"/>
  <c r="M36" i="203"/>
  <c r="M37" i="203" s="1"/>
  <c r="M38" i="203" s="1"/>
  <c r="E15" i="203" s="1"/>
  <c r="M36" i="202"/>
  <c r="M37" i="202" s="1"/>
  <c r="M38" i="202" s="1"/>
  <c r="E15" i="202" s="1"/>
  <c r="M36" i="201"/>
  <c r="M36" i="200"/>
  <c r="M37" i="200" s="1"/>
  <c r="M38" i="200" s="1"/>
  <c r="E15" i="200" s="1"/>
  <c r="B35" i="199"/>
  <c r="P34" i="199"/>
  <c r="B34" i="199"/>
  <c r="P33" i="199"/>
  <c r="B33" i="199"/>
  <c r="P32" i="199"/>
  <c r="B32" i="199"/>
  <c r="P31" i="199"/>
  <c r="B31" i="199"/>
  <c r="P30" i="199"/>
  <c r="B30" i="199"/>
  <c r="P29" i="199"/>
  <c r="B29" i="199"/>
  <c r="P28" i="199"/>
  <c r="B28" i="199"/>
  <c r="P27" i="199"/>
  <c r="B27" i="199"/>
  <c r="B26" i="199"/>
  <c r="P25" i="199"/>
  <c r="B25" i="199"/>
  <c r="P24" i="199"/>
  <c r="B24" i="199"/>
  <c r="P23" i="199"/>
  <c r="B23" i="199"/>
  <c r="P22" i="199"/>
  <c r="B22" i="199"/>
  <c r="P21" i="199"/>
  <c r="B21" i="199"/>
  <c r="P20" i="199"/>
  <c r="B20" i="199"/>
  <c r="P19" i="199"/>
  <c r="B19" i="199"/>
  <c r="P18" i="199"/>
  <c r="B18" i="199"/>
  <c r="P35" i="198"/>
  <c r="B35" i="198"/>
  <c r="P34" i="198"/>
  <c r="B34" i="198"/>
  <c r="P33" i="198"/>
  <c r="B33" i="198"/>
  <c r="P32" i="198"/>
  <c r="B32" i="198"/>
  <c r="P31" i="198"/>
  <c r="B31" i="198"/>
  <c r="P30" i="198"/>
  <c r="B30" i="198"/>
  <c r="P29" i="198"/>
  <c r="B29" i="198"/>
  <c r="P28" i="198"/>
  <c r="B28" i="198"/>
  <c r="P27" i="198"/>
  <c r="B27" i="198"/>
  <c r="P26" i="198"/>
  <c r="B26" i="198"/>
  <c r="P25" i="198"/>
  <c r="B25" i="198"/>
  <c r="P24" i="198"/>
  <c r="B24" i="198"/>
  <c r="P23" i="198"/>
  <c r="B23" i="198"/>
  <c r="P22" i="198"/>
  <c r="B22" i="198"/>
  <c r="P21" i="198"/>
  <c r="B21" i="198"/>
  <c r="P20" i="198"/>
  <c r="B20" i="198"/>
  <c r="P19" i="198"/>
  <c r="B19" i="198"/>
  <c r="P18" i="198"/>
  <c r="B18" i="198"/>
  <c r="M37" i="201" l="1"/>
  <c r="M38" i="201" s="1"/>
  <c r="E15" i="201" s="1"/>
  <c r="M36" i="199"/>
  <c r="M37" i="199" s="1"/>
  <c r="M38" i="199" s="1"/>
  <c r="E15" i="199" s="1"/>
  <c r="M36" i="198"/>
  <c r="M37" i="198"/>
  <c r="M38" i="198" s="1"/>
  <c r="E15" i="198" s="1"/>
  <c r="P35" i="197"/>
  <c r="M36" i="197" s="1"/>
  <c r="B35" i="197"/>
  <c r="P34" i="197"/>
  <c r="B34" i="197"/>
  <c r="P33" i="197"/>
  <c r="B33" i="197"/>
  <c r="P32" i="197"/>
  <c r="B32" i="197"/>
  <c r="P31" i="197"/>
  <c r="B31" i="197"/>
  <c r="P30" i="197"/>
  <c r="B30" i="197"/>
  <c r="P29" i="197"/>
  <c r="B29" i="197"/>
  <c r="P28" i="197"/>
  <c r="B28" i="197"/>
  <c r="P27" i="197"/>
  <c r="B27" i="197"/>
  <c r="P26" i="197"/>
  <c r="B26" i="197"/>
  <c r="P25" i="197"/>
  <c r="B25" i="197"/>
  <c r="P24" i="197"/>
  <c r="B24" i="197"/>
  <c r="P23" i="197"/>
  <c r="B23" i="197"/>
  <c r="P22" i="197"/>
  <c r="B22" i="197"/>
  <c r="P21" i="197"/>
  <c r="B21" i="197"/>
  <c r="P20" i="197"/>
  <c r="B20" i="197"/>
  <c r="P19" i="197"/>
  <c r="B19" i="197"/>
  <c r="P18" i="197"/>
  <c r="B18" i="197"/>
  <c r="P35" i="196"/>
  <c r="B35" i="196"/>
  <c r="P34" i="196"/>
  <c r="B34" i="196"/>
  <c r="P33" i="196"/>
  <c r="B33" i="196"/>
  <c r="P32" i="196"/>
  <c r="B32" i="196"/>
  <c r="P31" i="196"/>
  <c r="B31" i="196"/>
  <c r="P30" i="196"/>
  <c r="B30" i="196"/>
  <c r="P29" i="196"/>
  <c r="B29" i="196"/>
  <c r="P28" i="196"/>
  <c r="B28" i="196"/>
  <c r="P27" i="196"/>
  <c r="B27" i="196"/>
  <c r="P26" i="196"/>
  <c r="B26" i="196"/>
  <c r="P25" i="196"/>
  <c r="B25" i="196"/>
  <c r="P24" i="196"/>
  <c r="B24" i="196"/>
  <c r="P23" i="196"/>
  <c r="B23" i="196"/>
  <c r="P22" i="196"/>
  <c r="B22" i="196"/>
  <c r="P21" i="196"/>
  <c r="B21" i="196"/>
  <c r="P20" i="196"/>
  <c r="B20" i="196"/>
  <c r="P19" i="196"/>
  <c r="B19" i="196"/>
  <c r="P18" i="196"/>
  <c r="B18" i="196"/>
  <c r="P35" i="195"/>
  <c r="B35" i="195"/>
  <c r="P34" i="195"/>
  <c r="B34" i="195"/>
  <c r="P33" i="195"/>
  <c r="B33" i="195"/>
  <c r="P32" i="195"/>
  <c r="B32" i="195"/>
  <c r="P31" i="195"/>
  <c r="B31" i="195"/>
  <c r="P30" i="195"/>
  <c r="B30" i="195"/>
  <c r="P29" i="195"/>
  <c r="B29" i="195"/>
  <c r="P28" i="195"/>
  <c r="B28" i="195"/>
  <c r="P27" i="195"/>
  <c r="B27" i="195"/>
  <c r="P26" i="195"/>
  <c r="B26" i="195"/>
  <c r="P25" i="195"/>
  <c r="B25" i="195"/>
  <c r="P24" i="195"/>
  <c r="B24" i="195"/>
  <c r="P23" i="195"/>
  <c r="B23" i="195"/>
  <c r="P22" i="195"/>
  <c r="B22" i="195"/>
  <c r="P21" i="195"/>
  <c r="B21" i="195"/>
  <c r="P20" i="195"/>
  <c r="B20" i="195"/>
  <c r="P19" i="195"/>
  <c r="B19" i="195"/>
  <c r="P18" i="195"/>
  <c r="B18" i="195"/>
  <c r="P35" i="194"/>
  <c r="B35" i="194"/>
  <c r="P34" i="194"/>
  <c r="B34" i="194"/>
  <c r="P33" i="194"/>
  <c r="B33" i="194"/>
  <c r="P32" i="194"/>
  <c r="B32" i="194"/>
  <c r="P31" i="194"/>
  <c r="B31" i="194"/>
  <c r="P30" i="194"/>
  <c r="B30" i="194"/>
  <c r="P29" i="194"/>
  <c r="B29" i="194"/>
  <c r="P28" i="194"/>
  <c r="B28" i="194"/>
  <c r="P27" i="194"/>
  <c r="B27" i="194"/>
  <c r="P26" i="194"/>
  <c r="B26" i="194"/>
  <c r="P25" i="194"/>
  <c r="B25" i="194"/>
  <c r="P24" i="194"/>
  <c r="B24" i="194"/>
  <c r="P23" i="194"/>
  <c r="B23" i="194"/>
  <c r="P22" i="194"/>
  <c r="B22" i="194"/>
  <c r="P21" i="194"/>
  <c r="B21" i="194"/>
  <c r="P20" i="194"/>
  <c r="B20" i="194"/>
  <c r="P19" i="194"/>
  <c r="B19" i="194"/>
  <c r="P18" i="194"/>
  <c r="M36" i="194" s="1"/>
  <c r="B18" i="194"/>
  <c r="P35" i="193"/>
  <c r="B35" i="193"/>
  <c r="P34" i="193"/>
  <c r="B34" i="193"/>
  <c r="P33" i="193"/>
  <c r="B33" i="193"/>
  <c r="P32" i="193"/>
  <c r="B32" i="193"/>
  <c r="P31" i="193"/>
  <c r="B31" i="193"/>
  <c r="P30" i="193"/>
  <c r="B30" i="193"/>
  <c r="P29" i="193"/>
  <c r="B29" i="193"/>
  <c r="P28" i="193"/>
  <c r="B28" i="193"/>
  <c r="P27" i="193"/>
  <c r="B27" i="193"/>
  <c r="P26" i="193"/>
  <c r="B26" i="193"/>
  <c r="P25" i="193"/>
  <c r="B25" i="193"/>
  <c r="P24" i="193"/>
  <c r="B24" i="193"/>
  <c r="P23" i="193"/>
  <c r="B23" i="193"/>
  <c r="P22" i="193"/>
  <c r="B22" i="193"/>
  <c r="P21" i="193"/>
  <c r="B21" i="193"/>
  <c r="P20" i="193"/>
  <c r="B20" i="193"/>
  <c r="P19" i="193"/>
  <c r="B19" i="193"/>
  <c r="P18" i="193"/>
  <c r="M36" i="193" s="1"/>
  <c r="B18" i="193"/>
  <c r="P35" i="192"/>
  <c r="B35" i="192"/>
  <c r="P34" i="192"/>
  <c r="B34" i="192"/>
  <c r="P33" i="192"/>
  <c r="B33" i="192"/>
  <c r="P32" i="192"/>
  <c r="B32" i="192"/>
  <c r="P31" i="192"/>
  <c r="B31" i="192"/>
  <c r="P30" i="192"/>
  <c r="B30" i="192"/>
  <c r="P29" i="192"/>
  <c r="B29" i="192"/>
  <c r="P28" i="192"/>
  <c r="B28" i="192"/>
  <c r="P27" i="192"/>
  <c r="B27" i="192"/>
  <c r="P26" i="192"/>
  <c r="B26" i="192"/>
  <c r="P25" i="192"/>
  <c r="B25" i="192"/>
  <c r="P24" i="192"/>
  <c r="B24" i="192"/>
  <c r="P23" i="192"/>
  <c r="B23" i="192"/>
  <c r="P22" i="192"/>
  <c r="B22" i="192"/>
  <c r="P21" i="192"/>
  <c r="B21" i="192"/>
  <c r="P20" i="192"/>
  <c r="B20" i="192"/>
  <c r="P19" i="192"/>
  <c r="B19" i="192"/>
  <c r="P18" i="192"/>
  <c r="M36" i="192" s="1"/>
  <c r="B18" i="192"/>
  <c r="P35" i="191"/>
  <c r="B35" i="191"/>
  <c r="P34" i="191"/>
  <c r="B34" i="191"/>
  <c r="P33" i="191"/>
  <c r="B33" i="191"/>
  <c r="P32" i="191"/>
  <c r="B32" i="191"/>
  <c r="P31" i="191"/>
  <c r="B31" i="191"/>
  <c r="P30" i="191"/>
  <c r="B30" i="191"/>
  <c r="P29" i="191"/>
  <c r="B29" i="191"/>
  <c r="P28" i="191"/>
  <c r="B28" i="191"/>
  <c r="P27" i="191"/>
  <c r="B27" i="191"/>
  <c r="P26" i="191"/>
  <c r="B26" i="191"/>
  <c r="P25" i="191"/>
  <c r="B25" i="191"/>
  <c r="P24" i="191"/>
  <c r="B24" i="191"/>
  <c r="P23" i="191"/>
  <c r="B23" i="191"/>
  <c r="P22" i="191"/>
  <c r="B22" i="191"/>
  <c r="P21" i="191"/>
  <c r="B21" i="191"/>
  <c r="P20" i="191"/>
  <c r="B20" i="191"/>
  <c r="P19" i="191"/>
  <c r="B19" i="191"/>
  <c r="P18" i="191"/>
  <c r="M36" i="191" s="1"/>
  <c r="B18" i="191"/>
  <c r="P35" i="190"/>
  <c r="B35" i="190"/>
  <c r="P34" i="190"/>
  <c r="B34" i="190"/>
  <c r="P33" i="190"/>
  <c r="B33" i="190"/>
  <c r="P32" i="190"/>
  <c r="B32" i="190"/>
  <c r="P31" i="190"/>
  <c r="B31" i="190"/>
  <c r="P30" i="190"/>
  <c r="B30" i="190"/>
  <c r="P29" i="190"/>
  <c r="B29" i="190"/>
  <c r="P28" i="190"/>
  <c r="B28" i="190"/>
  <c r="P27" i="190"/>
  <c r="B27" i="190"/>
  <c r="P26" i="190"/>
  <c r="B26" i="190"/>
  <c r="P25" i="190"/>
  <c r="B25" i="190"/>
  <c r="P24" i="190"/>
  <c r="B24" i="190"/>
  <c r="P23" i="190"/>
  <c r="B23" i="190"/>
  <c r="P22" i="190"/>
  <c r="B22" i="190"/>
  <c r="P21" i="190"/>
  <c r="B21" i="190"/>
  <c r="P20" i="190"/>
  <c r="B20" i="190"/>
  <c r="P19" i="190"/>
  <c r="B19" i="190"/>
  <c r="P18" i="190"/>
  <c r="B18" i="190"/>
  <c r="P35" i="189"/>
  <c r="B35" i="189"/>
  <c r="P34" i="189"/>
  <c r="B34" i="189"/>
  <c r="P33" i="189"/>
  <c r="B33" i="189"/>
  <c r="P32" i="189"/>
  <c r="B32" i="189"/>
  <c r="P31" i="189"/>
  <c r="B31" i="189"/>
  <c r="P30" i="189"/>
  <c r="B30" i="189"/>
  <c r="P29" i="189"/>
  <c r="B29" i="189"/>
  <c r="P28" i="189"/>
  <c r="B28" i="189"/>
  <c r="P27" i="189"/>
  <c r="B27" i="189"/>
  <c r="P26" i="189"/>
  <c r="B26" i="189"/>
  <c r="P25" i="189"/>
  <c r="B25" i="189"/>
  <c r="P24" i="189"/>
  <c r="B24" i="189"/>
  <c r="P23" i="189"/>
  <c r="B23" i="189"/>
  <c r="P22" i="189"/>
  <c r="B22" i="189"/>
  <c r="P21" i="189"/>
  <c r="B21" i="189"/>
  <c r="P20" i="189"/>
  <c r="B20" i="189"/>
  <c r="P19" i="189"/>
  <c r="B19" i="189"/>
  <c r="P18" i="189"/>
  <c r="B18" i="189"/>
  <c r="P35" i="188"/>
  <c r="B35" i="188"/>
  <c r="P34" i="188"/>
  <c r="B34" i="188"/>
  <c r="P33" i="188"/>
  <c r="B33" i="188"/>
  <c r="P32" i="188"/>
  <c r="B32" i="188"/>
  <c r="P31" i="188"/>
  <c r="B31" i="188"/>
  <c r="P30" i="188"/>
  <c r="B30" i="188"/>
  <c r="P29" i="188"/>
  <c r="B29" i="188"/>
  <c r="P28" i="188"/>
  <c r="B28" i="188"/>
  <c r="P27" i="188"/>
  <c r="B27" i="188"/>
  <c r="P26" i="188"/>
  <c r="B26" i="188"/>
  <c r="P25" i="188"/>
  <c r="B25" i="188"/>
  <c r="P24" i="188"/>
  <c r="B24" i="188"/>
  <c r="P23" i="188"/>
  <c r="B23" i="188"/>
  <c r="P22" i="188"/>
  <c r="B22" i="188"/>
  <c r="P21" i="188"/>
  <c r="B21" i="188"/>
  <c r="P20" i="188"/>
  <c r="B20" i="188"/>
  <c r="P19" i="188"/>
  <c r="B19" i="188"/>
  <c r="P18" i="188"/>
  <c r="M36" i="188" s="1"/>
  <c r="B18" i="188"/>
  <c r="P35" i="187"/>
  <c r="B35" i="187"/>
  <c r="P34" i="187"/>
  <c r="B34" i="187"/>
  <c r="P33" i="187"/>
  <c r="B33" i="187"/>
  <c r="P32" i="187"/>
  <c r="B32" i="187"/>
  <c r="P31" i="187"/>
  <c r="B31" i="187"/>
  <c r="P30" i="187"/>
  <c r="B30" i="187"/>
  <c r="P29" i="187"/>
  <c r="B29" i="187"/>
  <c r="P28" i="187"/>
  <c r="B28" i="187"/>
  <c r="P27" i="187"/>
  <c r="B27" i="187"/>
  <c r="P26" i="187"/>
  <c r="B26" i="187"/>
  <c r="P25" i="187"/>
  <c r="B25" i="187"/>
  <c r="P24" i="187"/>
  <c r="B24" i="187"/>
  <c r="P23" i="187"/>
  <c r="B23" i="187"/>
  <c r="P22" i="187"/>
  <c r="B22" i="187"/>
  <c r="P21" i="187"/>
  <c r="B21" i="187"/>
  <c r="P20" i="187"/>
  <c r="B20" i="187"/>
  <c r="P19" i="187"/>
  <c r="B19" i="187"/>
  <c r="P18" i="187"/>
  <c r="B18" i="187"/>
  <c r="P35" i="186"/>
  <c r="B35" i="186"/>
  <c r="P34" i="186"/>
  <c r="B34" i="186"/>
  <c r="P33" i="186"/>
  <c r="B33" i="186"/>
  <c r="P32" i="186"/>
  <c r="B32" i="186"/>
  <c r="P31" i="186"/>
  <c r="B31" i="186"/>
  <c r="P30" i="186"/>
  <c r="B30" i="186"/>
  <c r="P29" i="186"/>
  <c r="B29" i="186"/>
  <c r="P28" i="186"/>
  <c r="B28" i="186"/>
  <c r="P27" i="186"/>
  <c r="B27" i="186"/>
  <c r="P26" i="186"/>
  <c r="B26" i="186"/>
  <c r="P25" i="186"/>
  <c r="B25" i="186"/>
  <c r="P24" i="186"/>
  <c r="B24" i="186"/>
  <c r="P23" i="186"/>
  <c r="B23" i="186"/>
  <c r="P22" i="186"/>
  <c r="B22" i="186"/>
  <c r="P21" i="186"/>
  <c r="B21" i="186"/>
  <c r="P20" i="186"/>
  <c r="B20" i="186"/>
  <c r="P19" i="186"/>
  <c r="B19" i="186"/>
  <c r="P18" i="186"/>
  <c r="B18" i="186"/>
  <c r="P35" i="185"/>
  <c r="B35" i="185"/>
  <c r="P34" i="185"/>
  <c r="B34" i="185"/>
  <c r="P33" i="185"/>
  <c r="B33" i="185"/>
  <c r="P32" i="185"/>
  <c r="B32" i="185"/>
  <c r="P31" i="185"/>
  <c r="B31" i="185"/>
  <c r="P30" i="185"/>
  <c r="B30" i="185"/>
  <c r="P29" i="185"/>
  <c r="B29" i="185"/>
  <c r="P28" i="185"/>
  <c r="B28" i="185"/>
  <c r="P27" i="185"/>
  <c r="B27" i="185"/>
  <c r="P26" i="185"/>
  <c r="B26" i="185"/>
  <c r="P25" i="185"/>
  <c r="B25" i="185"/>
  <c r="P24" i="185"/>
  <c r="B24" i="185"/>
  <c r="P23" i="185"/>
  <c r="B23" i="185"/>
  <c r="P22" i="185"/>
  <c r="B22" i="185"/>
  <c r="P21" i="185"/>
  <c r="B21" i="185"/>
  <c r="P20" i="185"/>
  <c r="B20" i="185"/>
  <c r="P19" i="185"/>
  <c r="B19" i="185"/>
  <c r="P18" i="185"/>
  <c r="M36" i="185" s="1"/>
  <c r="M37" i="185" s="1"/>
  <c r="B18" i="185"/>
  <c r="P35" i="184"/>
  <c r="B35" i="184"/>
  <c r="P34" i="184"/>
  <c r="B34" i="184"/>
  <c r="P33" i="184"/>
  <c r="B33" i="184"/>
  <c r="P32" i="184"/>
  <c r="B32" i="184"/>
  <c r="P31" i="184"/>
  <c r="B31" i="184"/>
  <c r="P30" i="184"/>
  <c r="B30" i="184"/>
  <c r="P29" i="184"/>
  <c r="B29" i="184"/>
  <c r="P28" i="184"/>
  <c r="B28" i="184"/>
  <c r="P27" i="184"/>
  <c r="B27" i="184"/>
  <c r="P26" i="184"/>
  <c r="B26" i="184"/>
  <c r="P25" i="184"/>
  <c r="B25" i="184"/>
  <c r="P24" i="184"/>
  <c r="B24" i="184"/>
  <c r="P23" i="184"/>
  <c r="B23" i="184"/>
  <c r="P22" i="184"/>
  <c r="B22" i="184"/>
  <c r="P21" i="184"/>
  <c r="B21" i="184"/>
  <c r="P20" i="184"/>
  <c r="B20" i="184"/>
  <c r="P19" i="184"/>
  <c r="B19" i="184"/>
  <c r="P18" i="184"/>
  <c r="B18" i="184"/>
  <c r="P35" i="182"/>
  <c r="B35" i="182"/>
  <c r="P34" i="182"/>
  <c r="B34" i="182"/>
  <c r="P33" i="182"/>
  <c r="B33" i="182"/>
  <c r="P32" i="182"/>
  <c r="B32" i="182"/>
  <c r="P31" i="182"/>
  <c r="B31" i="182"/>
  <c r="P30" i="182"/>
  <c r="B30" i="182"/>
  <c r="P29" i="182"/>
  <c r="B29" i="182"/>
  <c r="P28" i="182"/>
  <c r="B28" i="182"/>
  <c r="P27" i="182"/>
  <c r="B27" i="182"/>
  <c r="P26" i="182"/>
  <c r="B26" i="182"/>
  <c r="P25" i="182"/>
  <c r="B25" i="182"/>
  <c r="P24" i="182"/>
  <c r="B24" i="182"/>
  <c r="P23" i="182"/>
  <c r="B23" i="182"/>
  <c r="P22" i="182"/>
  <c r="B22" i="182"/>
  <c r="P21" i="182"/>
  <c r="B21" i="182"/>
  <c r="P20" i="182"/>
  <c r="B20" i="182"/>
  <c r="P19" i="182"/>
  <c r="B19" i="182"/>
  <c r="P18" i="182"/>
  <c r="M36" i="182" s="1"/>
  <c r="B18" i="182"/>
  <c r="P35" i="181"/>
  <c r="B35" i="181"/>
  <c r="P34" i="181"/>
  <c r="B34" i="181"/>
  <c r="P33" i="181"/>
  <c r="B33" i="181"/>
  <c r="P32" i="181"/>
  <c r="B32" i="181"/>
  <c r="P31" i="181"/>
  <c r="B31" i="181"/>
  <c r="P30" i="181"/>
  <c r="B30" i="181"/>
  <c r="P29" i="181"/>
  <c r="B29" i="181"/>
  <c r="P28" i="181"/>
  <c r="B28" i="181"/>
  <c r="P27" i="181"/>
  <c r="B27" i="181"/>
  <c r="P26" i="181"/>
  <c r="B26" i="181"/>
  <c r="P25" i="181"/>
  <c r="B25" i="181"/>
  <c r="P24" i="181"/>
  <c r="B24" i="181"/>
  <c r="P23" i="181"/>
  <c r="B23" i="181"/>
  <c r="P22" i="181"/>
  <c r="B22" i="181"/>
  <c r="P21" i="181"/>
  <c r="B21" i="181"/>
  <c r="P20" i="181"/>
  <c r="B20" i="181"/>
  <c r="P19" i="181"/>
  <c r="B19" i="181"/>
  <c r="P18" i="181"/>
  <c r="M36" i="181" s="1"/>
  <c r="B18" i="181"/>
  <c r="P35" i="180"/>
  <c r="B35" i="180"/>
  <c r="P34" i="180"/>
  <c r="B34" i="180"/>
  <c r="P33" i="180"/>
  <c r="B33" i="180"/>
  <c r="P32" i="180"/>
  <c r="B32" i="180"/>
  <c r="P31" i="180"/>
  <c r="B31" i="180"/>
  <c r="P30" i="180"/>
  <c r="B30" i="180"/>
  <c r="P29" i="180"/>
  <c r="B29" i="180"/>
  <c r="P28" i="180"/>
  <c r="B28" i="180"/>
  <c r="P27" i="180"/>
  <c r="B27" i="180"/>
  <c r="P26" i="180"/>
  <c r="B26" i="180"/>
  <c r="P25" i="180"/>
  <c r="B25" i="180"/>
  <c r="P24" i="180"/>
  <c r="B24" i="180"/>
  <c r="P23" i="180"/>
  <c r="B23" i="180"/>
  <c r="P22" i="180"/>
  <c r="B22" i="180"/>
  <c r="P21" i="180"/>
  <c r="B21" i="180"/>
  <c r="P20" i="180"/>
  <c r="B20" i="180"/>
  <c r="P19" i="180"/>
  <c r="B19" i="180"/>
  <c r="P18" i="180"/>
  <c r="B18" i="180"/>
  <c r="P35" i="179"/>
  <c r="B35" i="179"/>
  <c r="P34" i="179"/>
  <c r="B34" i="179"/>
  <c r="P33" i="179"/>
  <c r="B33" i="179"/>
  <c r="P32" i="179"/>
  <c r="B32" i="179"/>
  <c r="P31" i="179"/>
  <c r="B31" i="179"/>
  <c r="P30" i="179"/>
  <c r="B30" i="179"/>
  <c r="P29" i="179"/>
  <c r="B29" i="179"/>
  <c r="P28" i="179"/>
  <c r="B28" i="179"/>
  <c r="P27" i="179"/>
  <c r="B27" i="179"/>
  <c r="P26" i="179"/>
  <c r="B26" i="179"/>
  <c r="P25" i="179"/>
  <c r="B25" i="179"/>
  <c r="P24" i="179"/>
  <c r="B24" i="179"/>
  <c r="P23" i="179"/>
  <c r="B23" i="179"/>
  <c r="P22" i="179"/>
  <c r="B22" i="179"/>
  <c r="P21" i="179"/>
  <c r="B21" i="179"/>
  <c r="P20" i="179"/>
  <c r="B20" i="179"/>
  <c r="P19" i="179"/>
  <c r="M36" i="179" s="1"/>
  <c r="B19" i="179"/>
  <c r="P18" i="179"/>
  <c r="B18" i="179"/>
  <c r="P35" i="178"/>
  <c r="B35" i="178"/>
  <c r="P34" i="178"/>
  <c r="B34" i="178"/>
  <c r="P33" i="178"/>
  <c r="B33" i="178"/>
  <c r="P32" i="178"/>
  <c r="B32" i="178"/>
  <c r="P31" i="178"/>
  <c r="B31" i="178"/>
  <c r="P30" i="178"/>
  <c r="B30" i="178"/>
  <c r="P29" i="178"/>
  <c r="B29" i="178"/>
  <c r="P28" i="178"/>
  <c r="B28" i="178"/>
  <c r="P27" i="178"/>
  <c r="B27" i="178"/>
  <c r="P26" i="178"/>
  <c r="B26" i="178"/>
  <c r="P25" i="178"/>
  <c r="B25" i="178"/>
  <c r="P24" i="178"/>
  <c r="B24" i="178"/>
  <c r="P23" i="178"/>
  <c r="B23" i="178"/>
  <c r="P22" i="178"/>
  <c r="B22" i="178"/>
  <c r="P21" i="178"/>
  <c r="B21" i="178"/>
  <c r="P20" i="178"/>
  <c r="B20" i="178"/>
  <c r="P19" i="178"/>
  <c r="B19" i="178"/>
  <c r="P18" i="178"/>
  <c r="B18" i="178"/>
  <c r="P35" i="177"/>
  <c r="B35" i="177"/>
  <c r="P34" i="177"/>
  <c r="B34" i="177"/>
  <c r="P33" i="177"/>
  <c r="B33" i="177"/>
  <c r="P32" i="177"/>
  <c r="B32" i="177"/>
  <c r="P31" i="177"/>
  <c r="B31" i="177"/>
  <c r="P30" i="177"/>
  <c r="B30" i="177"/>
  <c r="P29" i="177"/>
  <c r="B29" i="177"/>
  <c r="P28" i="177"/>
  <c r="B28" i="177"/>
  <c r="P27" i="177"/>
  <c r="B27" i="177"/>
  <c r="P26" i="177"/>
  <c r="B26" i="177"/>
  <c r="P25" i="177"/>
  <c r="B25" i="177"/>
  <c r="P24" i="177"/>
  <c r="B24" i="177"/>
  <c r="P23" i="177"/>
  <c r="B23" i="177"/>
  <c r="P22" i="177"/>
  <c r="B22" i="177"/>
  <c r="P21" i="177"/>
  <c r="B21" i="177"/>
  <c r="P20" i="177"/>
  <c r="B20" i="177"/>
  <c r="P19" i="177"/>
  <c r="B19" i="177"/>
  <c r="P18" i="177"/>
  <c r="B18" i="177"/>
  <c r="P35" i="176"/>
  <c r="B35" i="176"/>
  <c r="P34" i="176"/>
  <c r="B34" i="176"/>
  <c r="P33" i="176"/>
  <c r="B33" i="176"/>
  <c r="P32" i="176"/>
  <c r="B32" i="176"/>
  <c r="P31" i="176"/>
  <c r="B31" i="176"/>
  <c r="P30" i="176"/>
  <c r="B30" i="176"/>
  <c r="P29" i="176"/>
  <c r="B29" i="176"/>
  <c r="P28" i="176"/>
  <c r="B28" i="176"/>
  <c r="P27" i="176"/>
  <c r="B27" i="176"/>
  <c r="P26" i="176"/>
  <c r="B26" i="176"/>
  <c r="P25" i="176"/>
  <c r="B25" i="176"/>
  <c r="P24" i="176"/>
  <c r="B24" i="176"/>
  <c r="P23" i="176"/>
  <c r="B23" i="176"/>
  <c r="P22" i="176"/>
  <c r="B22" i="176"/>
  <c r="P21" i="176"/>
  <c r="B21" i="176"/>
  <c r="P20" i="176"/>
  <c r="B20" i="176"/>
  <c r="P19" i="176"/>
  <c r="B19" i="176"/>
  <c r="P18" i="176"/>
  <c r="B18" i="176"/>
  <c r="P35" i="175"/>
  <c r="B35" i="175"/>
  <c r="P34" i="175"/>
  <c r="B34" i="175"/>
  <c r="P33" i="175"/>
  <c r="B33" i="175"/>
  <c r="P32" i="175"/>
  <c r="B32" i="175"/>
  <c r="P31" i="175"/>
  <c r="B31" i="175"/>
  <c r="P30" i="175"/>
  <c r="B30" i="175"/>
  <c r="P29" i="175"/>
  <c r="B29" i="175"/>
  <c r="P28" i="175"/>
  <c r="B28" i="175"/>
  <c r="P27" i="175"/>
  <c r="B27" i="175"/>
  <c r="P26" i="175"/>
  <c r="B26" i="175"/>
  <c r="P25" i="175"/>
  <c r="B25" i="175"/>
  <c r="P24" i="175"/>
  <c r="B24" i="175"/>
  <c r="P23" i="175"/>
  <c r="B23" i="175"/>
  <c r="P22" i="175"/>
  <c r="B22" i="175"/>
  <c r="P21" i="175"/>
  <c r="B21" i="175"/>
  <c r="P20" i="175"/>
  <c r="B20" i="175"/>
  <c r="P19" i="175"/>
  <c r="B19" i="175"/>
  <c r="P18" i="175"/>
  <c r="M36" i="175" s="1"/>
  <c r="B18" i="175"/>
  <c r="M37" i="197" l="1"/>
  <c r="M38" i="197" s="1"/>
  <c r="E15" i="197" s="1"/>
  <c r="M36" i="196"/>
  <c r="M37" i="196" s="1"/>
  <c r="M38" i="196" s="1"/>
  <c r="E15" i="196" s="1"/>
  <c r="M36" i="195"/>
  <c r="M37" i="195" s="1"/>
  <c r="M38" i="195" s="1"/>
  <c r="E15" i="195" s="1"/>
  <c r="M37" i="194"/>
  <c r="M38" i="194" s="1"/>
  <c r="E15" i="194" s="1"/>
  <c r="M37" i="193"/>
  <c r="M38" i="193" s="1"/>
  <c r="E15" i="193" s="1"/>
  <c r="M37" i="192"/>
  <c r="M38" i="192" s="1"/>
  <c r="E15" i="192" s="1"/>
  <c r="M37" i="191"/>
  <c r="M38" i="191" s="1"/>
  <c r="E15" i="191" s="1"/>
  <c r="M36" i="190"/>
  <c r="M37" i="190" s="1"/>
  <c r="M38" i="190" s="1"/>
  <c r="E15" i="190" s="1"/>
  <c r="M36" i="189"/>
  <c r="M37" i="189" s="1"/>
  <c r="M38" i="189" s="1"/>
  <c r="E15" i="189" s="1"/>
  <c r="M37" i="188"/>
  <c r="M38" i="188" s="1"/>
  <c r="E15" i="188" s="1"/>
  <c r="M36" i="187"/>
  <c r="M37" i="187" s="1"/>
  <c r="M38" i="187" s="1"/>
  <c r="E15" i="187" s="1"/>
  <c r="M36" i="186"/>
  <c r="M37" i="186" s="1"/>
  <c r="M38" i="186" s="1"/>
  <c r="E15" i="186" s="1"/>
  <c r="M38" i="185"/>
  <c r="E15" i="185" s="1"/>
  <c r="M36" i="184"/>
  <c r="M37" i="184" s="1"/>
  <c r="M38" i="184" s="1"/>
  <c r="E15" i="184" s="1"/>
  <c r="M37" i="182"/>
  <c r="M38" i="182" s="1"/>
  <c r="E15" i="182" s="1"/>
  <c r="M37" i="181"/>
  <c r="M38" i="181" s="1"/>
  <c r="E15" i="181" s="1"/>
  <c r="M36" i="180"/>
  <c r="M37" i="180" s="1"/>
  <c r="M38" i="180" s="1"/>
  <c r="E15" i="180" s="1"/>
  <c r="M37" i="179"/>
  <c r="M38" i="179" s="1"/>
  <c r="E15" i="179" s="1"/>
  <c r="M36" i="178"/>
  <c r="M37" i="178" s="1"/>
  <c r="M38" i="178" s="1"/>
  <c r="E15" i="178" s="1"/>
  <c r="M36" i="177"/>
  <c r="M37" i="177" s="1"/>
  <c r="M38" i="177" s="1"/>
  <c r="E15" i="177" s="1"/>
  <c r="M36" i="176"/>
  <c r="M37" i="176" s="1"/>
  <c r="M38" i="176" s="1"/>
  <c r="E15" i="176" s="1"/>
  <c r="M37" i="175"/>
  <c r="M38" i="175" s="1"/>
  <c r="E15" i="175" s="1"/>
  <c r="B18" i="174" l="1"/>
  <c r="P18" i="174"/>
  <c r="B19" i="174"/>
  <c r="P19" i="174"/>
  <c r="B20" i="174"/>
  <c r="P20" i="174"/>
  <c r="B21" i="174"/>
  <c r="P21" i="174"/>
  <c r="B22" i="174"/>
  <c r="P22" i="174"/>
  <c r="B23" i="174"/>
  <c r="P23" i="174"/>
  <c r="B24" i="174"/>
  <c r="P24" i="174"/>
  <c r="B25" i="174"/>
  <c r="P25" i="174"/>
  <c r="B26" i="174"/>
  <c r="P26" i="174"/>
  <c r="B27" i="174"/>
  <c r="P27" i="174"/>
  <c r="B28" i="174"/>
  <c r="P28" i="174"/>
  <c r="B29" i="174"/>
  <c r="P29" i="174"/>
  <c r="B30" i="174"/>
  <c r="P30" i="174"/>
  <c r="B31" i="174"/>
  <c r="P31" i="174"/>
  <c r="B32" i="174"/>
  <c r="P32" i="174"/>
  <c r="B33" i="174"/>
  <c r="P33" i="174"/>
  <c r="B34" i="174"/>
  <c r="P34" i="174"/>
  <c r="B35" i="174"/>
  <c r="P35" i="174"/>
  <c r="P35" i="173"/>
  <c r="B35" i="173"/>
  <c r="P34" i="173"/>
  <c r="B34" i="173"/>
  <c r="P33" i="173"/>
  <c r="B33" i="173"/>
  <c r="P32" i="173"/>
  <c r="B32" i="173"/>
  <c r="P31" i="173"/>
  <c r="B31" i="173"/>
  <c r="P30" i="173"/>
  <c r="B30" i="173"/>
  <c r="P29" i="173"/>
  <c r="B29" i="173"/>
  <c r="P28" i="173"/>
  <c r="B28" i="173"/>
  <c r="P27" i="173"/>
  <c r="B27" i="173"/>
  <c r="P26" i="173"/>
  <c r="B26" i="173"/>
  <c r="P25" i="173"/>
  <c r="B25" i="173"/>
  <c r="P24" i="173"/>
  <c r="B24" i="173"/>
  <c r="P23" i="173"/>
  <c r="B23" i="173"/>
  <c r="P22" i="173"/>
  <c r="B22" i="173"/>
  <c r="P21" i="173"/>
  <c r="B21" i="173"/>
  <c r="P20" i="173"/>
  <c r="B20" i="173"/>
  <c r="P19" i="173"/>
  <c r="B19" i="173"/>
  <c r="P18" i="173"/>
  <c r="B18" i="173"/>
  <c r="M36" i="174" l="1"/>
  <c r="M37" i="174" s="1"/>
  <c r="M36" i="173"/>
  <c r="M37" i="173" s="1"/>
  <c r="M38" i="173" s="1"/>
  <c r="E15" i="173" s="1"/>
  <c r="M38" i="174" l="1"/>
  <c r="E15" i="174" s="1"/>
  <c r="P19" i="171" l="1"/>
  <c r="P20" i="171"/>
  <c r="P21" i="171"/>
  <c r="P22" i="171"/>
  <c r="P23" i="171"/>
  <c r="P24" i="171"/>
  <c r="P25" i="171"/>
  <c r="P26" i="171"/>
  <c r="P27" i="171"/>
  <c r="P28" i="171"/>
  <c r="P29" i="171"/>
  <c r="P30" i="171"/>
  <c r="P31" i="171"/>
  <c r="P32" i="171"/>
  <c r="P33" i="171"/>
  <c r="P34" i="171"/>
  <c r="P35" i="171"/>
  <c r="P18" i="171"/>
  <c r="B35" i="171"/>
  <c r="B34" i="171"/>
  <c r="B33" i="171"/>
  <c r="B32" i="171"/>
  <c r="B31" i="171"/>
  <c r="B30" i="171"/>
  <c r="B29" i="171"/>
  <c r="B28" i="171"/>
  <c r="B27" i="171"/>
  <c r="B26" i="171"/>
  <c r="B25" i="171"/>
  <c r="B24" i="171"/>
  <c r="B23" i="171"/>
  <c r="B22" i="171"/>
  <c r="B21" i="171"/>
  <c r="B20" i="171"/>
  <c r="B19" i="171"/>
  <c r="B18" i="171"/>
  <c r="M36" i="171" l="1"/>
  <c r="M37" i="171" s="1"/>
  <c r="M38" i="171" s="1"/>
  <c r="E15" i="17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0CC31FEC-CD71-4858-8836-B22AF475346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7677FB08-D57E-49F8-BE5D-FAA813257AF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56E4B128-B38F-43D0-814E-846337A9D47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526D26BE-9CB0-4C92-9F24-554CD2F697C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0A2DA3E8-DA7D-4C7D-AF7A-F9FA604414C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8EE8E473-70B0-4C80-9CE4-3D442EE6A6B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F12BD52D-800A-427A-8855-42698B61565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8BC3879D-70F3-4978-9ECF-D1E68F69A6C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F43EFBE8-3B26-420D-8D8D-36C35055EFA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F8CB50DC-59C0-49C5-B2AE-1973100329D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9053BA4E-2ED2-429B-902F-C0DC992F8D1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59A11C3E-F129-4B45-8A1C-70A61F868B0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773A2242-72EE-4D16-95BA-3CF3246482B4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3C55AFB4-CE49-46A7-B32A-4CA2919288B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38BF362F-2B0A-4034-8289-00596FAFD48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498D94A3-CEE8-457A-AEF2-6553A21668F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14545598-2293-4110-AB50-513C5A5DF20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E16C9871-D615-4C39-9835-2F563C4E483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7A6C2A01-7C12-4C13-8795-AB954A2ED0A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6C12B878-2B87-4EE3-B575-918FAF1CD74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FC3322D2-5297-4A54-BCCA-9B4B5702903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EF2EB29F-ECC4-4CE2-BE0D-969097FC429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48C91A53-D056-4F05-B1D6-3E4A08F0FF1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935BB2A0-AB30-49BB-BD68-64062020E73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9D4F2623-B8D8-421F-9898-F39177AA3BDB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CF81CFBB-8084-431A-9DE9-0883639C378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CC2F3AF6-7A03-4DF4-AEA8-1937F86978E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D8C67284-DAEA-45AD-BC27-507183B8698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6328FE7A-CBFC-436B-9C4A-17729E93B57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FCBBF1B4-DEDB-4E6E-ABE6-ADCD1FD9A48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072EEC72-B42D-4041-B830-EF47A52ABBD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1A3A7F32-02A0-4715-A032-93AC8EF4033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1C239010-7756-4FD5-9B5E-05CBDB77660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D06A4119-BCBD-4F1F-B2B2-4E99DAB2643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D09FC7F4-E7EF-40DE-829E-334895C6144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F14C4CD7-1853-42DF-BD0D-A828CC21F50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EB06708E-B156-4CB8-96B5-1D6F447015D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919731E1-41AE-4853-A467-6B7AF827C8C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90ACF310-C0F1-40E6-BADE-BDF1DEDD940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7B380CDC-F955-4835-83AD-9801B63F11C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6F5F3FBE-4E9D-4946-9435-FA252EF54AE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2EBF42C9-55B6-4DF0-9CE8-D00B3E76E4D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233821EF-9F12-4C54-95B3-53A8F8DE09E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62EF1A27-DB37-4307-B883-B7FEAA1F7A1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4BEE7C4A-F344-435C-AAF4-7835BB02A21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7E097644-B6C9-4836-AE23-E3BB88429AA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EEC64768-E3F8-4EB2-9CB7-62B216A9E22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78628C28-F7C3-4008-9441-B5462039690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36695D51-FFA4-469B-861D-0B0C8503E3C4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BEC6CA11-5977-4C6E-B8C4-1FD04DA78B1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4CDA8A43-55B0-4DEC-9B9D-FAC76F60FE3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DF6B6C5F-C6A0-443E-ADE7-B0F795CF7EA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A4F33D75-DAA2-4E86-A842-6F0A60D5A0F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A97E6081-C578-44C4-A27B-2C656AAE9C7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4DBD6EC3-C264-46B3-B5ED-C87B080B0B2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0E90A7C0-E187-4637-80FC-64935D3D73C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A9AE2F33-1B6D-4ED2-BDCC-0FF9CB90294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04522D13-63BA-4C07-B511-8927CD603D0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15FEDB90-9F90-4CE0-AE49-B65F822B018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F9D1DE7F-1D77-40FE-AFC7-116F38DE5F0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61494BBD-A8E4-4566-AED7-AF948F99E7B6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B13FEFC8-B8A9-47DE-B943-AFD42382C20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2017C4C5-D2D6-41C5-88DF-E29EB220D31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3C7ACEE5-93CC-4017-AF16-57E84874770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497492F1-5AEF-4F48-BCC9-704607E80F0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EEEF15E9-7860-448A-BA13-81A4B4D6A17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92F25D66-3E73-4112-A6C4-48B79E9F78A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24432368-57CA-4B0B-A293-D1D597A2B4D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6CD6BCF4-B2C4-427B-A1C9-5F68F93E0EC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F22BDF66-EA21-43F4-8F28-C1FF3847B04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B1603E3D-9FA5-4C56-99D8-63A4C5B51E2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FE6C4855-8E0D-4774-8488-D3BC9FABB49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5A179436-35A9-4EC1-83BF-5B8443DADFA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9C0158E7-5C60-4C5C-924E-85E2B0A14C3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08123592-EB42-4C75-A363-AA8ECACF89B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B69663CA-6A19-4877-A8A0-80F3488D032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7DCB3D25-F820-4BD2-93DF-BCD63627DB4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584F6F88-5920-42C7-A9C4-BE0555F77D3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090CDC0D-D029-4CB3-A018-E32834A234C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4C79B7FD-CBB4-4992-BED0-BF77551C40F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64EA6CB2-FE65-4659-A52D-366EAB17403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704B9DBE-D96E-41A9-8173-C328D23633E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64B9F2B6-142E-4766-92DC-43E8AAA13E2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7CFF4086-9D28-4DB2-AFDD-679429D18C8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DB6339B4-72DB-48A3-A273-DA4E49B8A9B6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28BD8714-A378-4D02-B405-5B69CD10B86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43367209-3193-4B3A-9A18-E30B9295A0F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EF44E6D1-B2BE-40E9-91F0-B6D15BB56E5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8AC92BAB-8491-4E95-8D0F-697A2DEF6F5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98F04781-491B-4E36-B1EE-7AA6E0DF252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8571C79B-5BC5-4238-91A6-22EBA9B479B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F70EB9BC-951D-46B4-B3C3-579C664AEEA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14F263CD-FA42-4ADA-83C7-3AC2CEE8BDF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E16A0D78-6395-4C41-BECC-CA08A98B1D8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856A421E-1BF3-425A-B388-D7E48CC48F5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01028EEA-BA32-41EB-B0DA-C3C05301E3F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AC70BFF1-3B6F-42BD-AD1B-5108FF733D26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CDCBA674-B073-45CC-81AE-BB417436B9E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F9CBDEE6-BF5D-4222-B682-A097C288980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854A1FAF-6159-44CA-983F-4DE997DBE95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CBAD4681-2AB8-4080-981C-DB01014BC32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D5F70DD1-C3EE-41C9-BBAE-89D40768CDE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6B42D8E8-8566-4F31-9114-308D40225BB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153B6E9E-0A55-44C9-A7BE-B2703457026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B36E2814-DF10-48CF-9A47-E887303DD1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892B3849-46FA-4D0F-BCE1-723BEBA82F3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8DA709E5-66B6-4292-867C-D8B804A6668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2B6A65D9-8C77-419F-BD6E-4FD254864B1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4F6368DE-2FAD-4735-9A21-1B4EDE836033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358B0599-34D7-4A3F-ADBD-50E1E218E0B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3D4A2EE2-C05E-41B2-AEF8-DBED5C580AC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E8F6D8DC-26CB-42C2-9C02-62C58EF4329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23494BCC-1577-48CB-AE62-CFA25FE1579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BD0699AB-D7AB-47BE-B9B2-AE999DCAF4B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44494C40-9277-4113-B67A-50F060F326A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656211D5-4865-47B0-ABC0-75CDA5F755D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D18A58C9-2E0F-4762-9AEF-9BD9341DD72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3DC4C21C-E8A9-4F54-9C91-AD75AA7ECD3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50246067-76DC-4B90-8042-6A83F0B741D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6F7CBB29-C74B-4A60-AAAE-5E670B3CD4F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82C573FE-71FE-48A6-B0BB-EA6ED6CB8593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ABCE317D-29D0-483F-ACF4-C8DF768C784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98ABB5B2-67F8-4984-99BC-C7F6ACC3449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72E8F6CD-F7B1-45D1-8311-282F75523F5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AD0E7FD1-228E-46BA-A4B4-E4CFDD03339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C970729E-350E-4901-B4A9-7BAD0B8FBB7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9037481A-32FF-4CA8-80E4-1BE41F183A7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0AA3A28B-6819-4039-831D-BCC23111D93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6D0E38A1-1ECD-41B9-A9A9-998D8EDBFAD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EB66F855-0389-47D8-9DED-EFA28C727F2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FDDCD2FF-0C14-4BFF-9304-D8418875918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EAFE7FBD-384E-41D3-A4D1-21C02424C44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07BBA4F9-91AA-4E21-84FD-5E10315EBDD9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A3F1B326-D84A-4505-B157-20ABD0AA91E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D5CEB107-4A93-4675-AC8C-7EAD4B673E5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EA16C085-4925-4031-9557-F9B0C552A67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8BB7D362-5BFE-46EF-A767-99E50C7697B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65088210-88D8-412A-93F9-4E299D3E03A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D3A2DD55-8BBE-4956-B18F-94CF4FC6F37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B1287D45-5035-4CC3-826A-508EC34072A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51EC6EF6-DF27-4713-BF18-691998E9D00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07CB856A-A1A1-46BC-8A91-3F4D0F53EC0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557EA2AB-6292-48B6-A9AE-DB04BC9BF52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F8460234-E75D-4A8B-A526-1679096062C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A46200AD-7548-4C0F-8F34-1817286F739D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58A6A5EA-32C7-4907-8C1A-B8F8FD37976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A004ED26-6E2B-4E26-92EC-1A52BA870D7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E51BDF5D-E30D-44C2-AF03-E6492BF538F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F1CA8363-1142-4484-8F62-AE8F9072651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46B8C5C4-597F-477F-BB6A-FE9C7B62810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1DD83B44-0ABC-4994-B28F-064405F93A3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38446E8F-A213-4211-951A-C239402D1F4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FAED5C4E-06E7-4147-A363-BAFE9C4D391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FF04CAC9-D67B-4FD0-BDE5-793BF380523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1ABEA468-47FD-4EE1-8239-3C61DC3EF95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81BA5E04-1D27-4E56-BD8B-44AE8D1DA1A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51092070-1B3C-434C-B55B-110E4D1B8F95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F3F6F4FE-135F-4420-9A11-45DA4387A60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C2861326-B7C4-40D6-AB0D-97E5EA3F6BC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02DF41A7-A4F8-4427-9C0A-B5A8D54BCC9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0668A171-0A74-458E-9159-662A0644ABA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CD391459-5A8D-4885-BA48-A601F5C799A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EEC38C67-550F-4D35-AAE3-9C11837A01A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D0150C62-8117-4BD5-AA7D-E2EF2D3AAC9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D52B647E-F87A-4856-8C99-9B8C994CDCC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E407AE38-E359-4682-B79E-7D5E0FBC31D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A7E84E3E-DA5D-4A2E-8792-059FA303922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497AB256-5401-4D38-B69A-2C6B59DE1E3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E25E2627-80E8-459F-9EE4-8F4FBC3D7B5C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3E0D160F-C2D9-4A4E-AB2B-0D425399004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BD01B251-27DD-4B2B-A6BA-85793816C43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2CEF5FAA-C703-41E2-9814-5D76536878E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BF59C326-608F-4654-84CD-589346A1B26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2ACF5C4C-8307-43A1-A6D5-3899750608D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F46562A9-2997-4327-84FC-8BDA359CEE5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2189E2AE-2F0E-4868-820E-43A3345EADB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A392D5CC-4DA0-4EE4-9AC8-F7595AB1805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DDFE272C-32F3-45A1-B2E4-CA0B7D27FCE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8BD64A1E-D0F1-4F39-BB3D-0B93CF6CCB8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39469114-7141-4281-B530-F23D27F6D34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3D92EB83-5E69-4235-9C14-56C93DA37E74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C9050CE3-45F2-4B27-9494-8B0E967E432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D77D7FF4-084A-4081-922E-1150F193376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ED4C0B8D-5E84-451D-BFC3-428174789A1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1C8BF69A-AF8B-4DD1-87AD-8798FF2898A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CEB655F3-FC55-4221-A5A1-8A6754A1BA2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4269E0B0-AC3A-4652-AD4F-6163ECCAE8D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32D20F10-2809-44DC-8974-4304AF8DC8D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86BA8DA1-B9B4-4E0D-84EF-7CEACA24BEE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94AC3515-54A4-434E-9A7D-2894A50683A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85269E58-E0F9-4BB6-B373-C242225F77D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43D62786-5918-4AB9-AFF1-3FA324CB5C3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FE948F53-3920-4390-B08E-92A57B7B1FB9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E88D4CFE-8680-4A4E-9238-2FA7C749DF3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DBE8ECDB-EEB0-4C8D-8C3F-BA62A2CBA7F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E4012181-EB27-4E7E-80B4-6D7F92EE4B7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711CA20D-78ED-487A-921D-BB813FB4AED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9AB3323A-09E8-4D59-B115-5E10A1D6BD6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B2C2C740-A862-443F-B4E8-86E88835D99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B71010B6-775F-48C5-A5D8-2229E149A87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B81434EF-DA91-42BF-8D57-328A86FED88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5DE5A0E7-ACDB-4798-BFBA-6A8E90292CA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5D73D088-3468-438B-8EC4-46EFA3491CD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952E1346-E5FA-4CA5-8C08-8BA15360EEB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F4684557-0EF0-4CB7-8917-BBEF22023A5E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6CB30C28-D4C5-49D0-80D8-89939A53543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908DFC1C-ADBC-416D-9CC9-88B200CAB55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14A7AB7E-5DFD-407E-A3F8-2356C02673F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EDA93A4F-FAB6-4070-BA08-63C4E042477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177606F3-F48B-435A-9504-BDB2AF2AA7D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7303F675-CEC1-43F3-ABAA-555152E47DA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3AD3939C-23F6-435F-8C8D-C9FF5D43C43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92F56669-1047-487D-9DCB-0924E633817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312DB5BB-517B-4054-962E-4C478E2FCDD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F19D2FC2-9B6A-4BD5-89D4-C5A159559A1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3C09D1F9-041F-4C27-8600-1E6681259D0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1BAE55E3-024A-48F7-94AF-EB0583F3BD8E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3D635ADC-E671-4123-9E99-7727839DCE5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CED3C391-E7FD-4400-AFF3-026AB6AFD3A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3F9E44B9-F3C5-4E23-8E21-DB4C6C81247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F73E6866-9502-454D-8DF2-314B0AD4C65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04052E59-1F62-4B5B-AF56-D4AD624A563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9271A628-18D6-44A4-8784-00901FF2F36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BDFC9DD5-48A2-4F03-81E2-1212756704D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33EF9D57-85BA-4526-AC71-1A99E92D914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9426885B-8557-4E17-9209-A4201A9B05A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5FB09CC3-5922-496A-9D88-2EE3BB9C416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1B131BC1-C5F5-472E-8B74-42B4CC6E1C1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8E9A73D4-5F06-4611-8508-A4B08574C50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A44A59D5-C300-43FB-A655-EEBA8BE5D78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4CC29254-78F0-4A57-9643-291A02FC35E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AD1F3895-D2FE-48AB-B548-0470AEB0D6C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099E8994-8040-4F00-A003-4FC11ED7828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30391D6A-EC25-4B48-8815-DE35C765504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ECDFECD7-4349-4E6C-A8A1-CF63094E19D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E6422599-0D29-4450-810C-5FC1E7D66A2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AC0593E1-3E40-4181-B756-4985068F6E9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CD1DAC77-F7F7-4AD9-9646-21B04F67F8B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C9DC36D0-C5B1-4E3F-9D89-39035547CF0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53C5C0AC-BD86-427F-AB58-E2B6C6393E0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728B50AB-9E90-4BA7-A886-4E06BBEF0992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151137CA-CC4A-4DB5-A972-A72370EEDB6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565E813E-E30E-4A3C-BEF5-34A9353BBE6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4AB6E5E9-1C9C-4FD9-8C83-A488DFA1C32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729354D6-4A84-4EF1-A483-91302C28595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4B4E18AB-82AB-4F40-AD0D-316C1AAF36A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3749DC57-10E0-443A-A1AE-BD2B0D4137A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6AFA7063-7258-4D80-A2CB-EA5EE1A3218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9E1F9E00-B37A-440D-B13F-54E0072FA13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FDA41579-89E6-499C-9D66-A2B0446AFFF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C17E5EB2-E60B-4773-8CBE-C23B5C79315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36DEBEC2-4653-4E0A-8C54-A99BB8FD3BC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35619920-5242-4E81-BAF0-040057E1EBD8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7D751B06-8A96-43A3-B90E-4C69453C2E8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FEBB58BD-48EC-416E-B1A9-D0D6BFE6666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906F0FAB-4678-4842-BCF5-2851994851E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AB576077-DEAC-4C1A-B866-96EA5D3169B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FF8529ED-1E1D-4BBE-8217-21398DEF27A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CF906AAF-131F-4201-A417-ED63BFBA7D2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419114D8-7209-4C8C-9A88-641901C7E9D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7C4E7FA4-2B3B-43C6-9025-69830123B37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C0CB34F8-7A85-4C43-AA2F-C93E9617F26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B853135C-5ADA-43BE-83DB-F546065F204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F2A8FB96-2446-4473-964B-B8D8579F6FE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47BD26C4-363D-4C1E-803D-19BFC76F9274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B78BF363-FF89-427E-AB6F-CE5A226CCDD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28B7D888-2E96-4C1C-A49C-A30EE20253C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CC6CE55A-F6D0-4F7D-8EC3-C36EB07CEEE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498D8B40-1DA8-4E96-A304-485BE033CC8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18629386-1289-4DD5-BF38-3BA0058C623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0CF33FEE-6901-4DE7-802E-A393D5B5003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9E4AB153-3EA5-4BCD-A379-09D1337F4AD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67CB1D7D-BC66-4141-BC8A-EADBBC70508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48533548-DD4D-44AA-8061-D7468E6B087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574DC05A-4EA0-41A7-B53C-6690EFC21CC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AEF44BE2-717A-48C9-A0E4-52680A29AE5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B262E0A2-282F-4881-95AB-22249A60DAD2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AEC1E1CF-F838-4B44-94E6-7C12D9C2B40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875D2F68-2D7A-4A4E-9FA5-264C4D36D64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B961F025-AA00-4D51-8C2B-A76F4578DC8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DC4619FE-DE7A-41D9-A57D-D37E4649B5E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28A957B7-B748-4337-BEA8-D4C7EDEB8BC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8EF18E6C-910A-43E2-982D-56909DC06EE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7BCA43CF-6E37-4EA5-907A-CE78534D866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D31C4071-02AE-4378-80F0-A03FCAE038C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AC757C6A-52C2-4F7E-B5BF-74F3A303D11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ADFA824E-A79A-423C-BEA4-C0956DCB2B3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0C4640D5-BF48-443F-9E03-8AF9CAA1450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60C17E56-B2F9-48DD-94F6-E34FAF08F7F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DD29DAEC-8D23-4802-A639-958C0746827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32280371-30FA-49CF-BF75-90DE249446E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29024D24-4474-4AC8-AD2D-55F6EFAC296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583DC493-095D-4650-8DE6-ACFCDC71B06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BA597FDB-637F-469E-907D-4BB25C317C3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86607BB0-E63F-4D1D-A711-FC4A58697E5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D5D4912A-AA69-4137-8EE7-3D272E449D6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72769F9D-BBCE-4732-87D5-D0688F9C38C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A7CA4B1E-39A6-4E01-9189-DDC2B8B3E28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5B2A4506-0200-457D-A8CC-F7BAEDFB5CB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C0A1788C-D682-44E6-A208-7DB00471DCD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2E071D2A-1803-4962-88CE-4E42838F1B3B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861C4E51-CE1C-4656-A1B5-11DAFBE0186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80D940AE-9E9C-4C0A-BBE0-3062973F1DE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99A18890-E931-44CD-8D45-5AC47233675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394066A4-C04D-478A-B41E-669E1D66161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0391978B-3359-422E-80AE-C350786CA8C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4E0D8B4B-6456-495B-B137-F5106FF2597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62AA1903-104B-4948-842F-05F5E1E9AD6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721CE01D-51BA-4F20-A03A-CBB03D4822B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ACA8C0CA-21E4-4DE8-AFEB-914B2496C95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9D211314-6624-4412-9120-5DB96AB7C1D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B55C4216-AA58-48C2-9D6A-8757C502AD4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3042E300-F431-4DEF-A80E-537C6A858FF4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2B8AEF86-A43D-48BC-A1D6-EB1E460BAEB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727966FD-4C53-46D1-8509-EEFFB69E523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099C8341-DDD6-432D-BCC1-D72945E8D78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011E7B69-EAA1-44E3-B7A7-8CE00ECBD22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82F98152-D096-42A1-9FC2-976649B94E7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3157F02B-447F-4422-9598-ECAFB4D82D7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4A30176C-940B-4F91-B1FE-C798D56996C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30824B54-34B1-41BA-9AC1-F59BDFA7E23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CF6BEC5B-1D19-4546-A0F7-3F63AA21ACC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F66DE59F-CB7E-4AEB-8930-D18A22AB89B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9765AF92-9511-491D-A6A8-94454648FA1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89B008C3-3DF9-45EC-98CF-4783171E66C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97284DE2-88E4-43DA-80EC-C2C7FB44D6A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5689C86D-1A47-4B46-A83A-C28BD0140BE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6BD3936B-4BD0-4E5D-B3A0-78FEA511F2E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C7AC2776-3FCE-4CE7-851E-EDB35D512F0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802B80FC-51FC-4C62-87E0-6EABFF2C75F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D6733D4C-799A-4C6F-B45D-D05B6C7EE76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90249ACF-86E0-4FBD-98BC-1EBFC7F2747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DC607CC2-0B92-4D5E-A781-15FDC58FEE5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2E94F878-5CC4-43C4-A407-7AEECA32299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490498AE-CDDE-444A-AAAB-F8A050BB7A0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99FAD5AC-CDDF-4A43-9AFC-DA41D9C373D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393E4C45-B7E5-4B9C-B34B-D5BDEF2C0769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054B3C0E-161C-4BAD-9743-7B2275DDEDE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E8DA2F6F-A591-4AD6-A3EC-82036E56A30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6EB8DF11-5CF0-4C8E-B9FE-22C1018E1B6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7B32D15B-F8EB-45E5-9B2F-8020ABCEBD1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BC52E418-A55D-414E-B663-E6C348705DE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599C6D02-5CA9-4A6E-97F2-8513B723651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39EC6DCA-A979-4022-90A1-910C16E4CF2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766C8FFB-2D91-498B-8E37-FDA0400059C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F66F64CC-E2E5-40C0-B802-508B11A693D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11E9696D-91C4-4F5F-A208-6FC2B2DD9CD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5B24C9E3-E6F5-40FA-BDF5-6850866F858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67D5BB7E-CC48-453A-8F7B-D9ED113B32F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58A27744-F151-4050-9E53-014A586C4DF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1EC4A493-1218-4214-8D14-B6F1BA3E89D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C90DB54F-4E97-4CD1-9BEE-1D70BA6E99C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A2FB3E8B-3054-4854-A01B-93CF789413C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7F356A89-C53F-4851-9823-F818421E793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5B7FB17E-56BD-4F60-AA50-87435D9F501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908603DC-1E83-4D71-BD65-F9A96311370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744BAA73-1C25-4348-9DEA-FADA096ED0CD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6056CD8F-F7AC-426F-9187-CC13BF4E5E3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B20A7E94-B2DB-47EB-A744-2031B147EA6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394C7E12-F3D7-4F71-95C7-51D9969745B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3E7AF420-62B9-43AE-A92A-E46298E81328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3EBD5D6B-E644-4B55-BF8D-325ABF18ABF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3E057AA0-8B26-4BD3-A6B3-E1C054725FF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42A85590-5AF5-48C0-8F6E-EABF7F66E46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7F92E5FE-4FBB-4B61-830A-EF8321EF151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F468C521-3076-438A-BAA6-129235BAF48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96792835-0C16-496F-8F51-7BDA4FCB03F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67A8A651-742D-4ABA-BEE8-A62F5852EF6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EAB24870-F27F-4236-93A0-7C1F50319D4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9948E85A-A0F2-45A1-97EE-0E7BA758245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9AE42060-B585-44CF-B63D-D321A3F7100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B937A6CA-DA37-46F4-937E-3EC7AE1F182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5" authorId="0" shapeId="0" xr:uid="{64234D55-E9B4-4D25-8C5A-A70FF598F4FD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18" authorId="0" shapeId="0" xr:uid="{62FBAD33-7F28-4D2D-8B43-4F238DF5FBE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19" authorId="0" shapeId="0" xr:uid="{066BD8BC-8B55-4AC6-86C7-71911E57488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0" authorId="0" shapeId="0" xr:uid="{0B17B524-B6CF-4EB5-B7CA-277DEE21854B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1" authorId="0" shapeId="0" xr:uid="{07A2FCAD-1B14-4FB3-AB85-CBAEB8DBD05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2" authorId="0" shapeId="0" xr:uid="{03CDA1F2-5E9B-4DA3-B821-9CD743CC8AA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3" authorId="0" shapeId="0" xr:uid="{66D2AB04-C5E9-49BE-86B4-8F2B5AF5C05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4" authorId="0" shapeId="0" xr:uid="{47B54E17-E6BA-4865-A67F-DA4AE235F7E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5" authorId="0" shapeId="0" xr:uid="{9B9908E2-9D27-42A4-B27F-5058630AA3D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7" authorId="0" shapeId="0" xr:uid="{DC9155DB-560F-4B07-BB74-C1EE825BAD7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P28" authorId="0" shapeId="0" xr:uid="{30A4F92C-4C14-4A81-94F0-5F85E6E74BA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M36" authorId="0" shapeId="0" xr:uid="{B73C0CFC-25A4-446E-B990-AD8E4CF6A25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<sst xmlns="http://schemas.openxmlformats.org/spreadsheetml/2006/main" count="1258" uniqueCount="156">
  <si>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</si>
  <si>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</si>
  <si>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</si>
  <si>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TEL：</t>
    <phoneticPr fontId="1"/>
  </si>
  <si>
    <t>FAX：</t>
    <phoneticPr fontId="1"/>
  </si>
  <si>
    <t>E-Mail：</t>
    <phoneticPr fontId="1"/>
  </si>
  <si>
    <t>合計金額</t>
    <rPh sb="0" eb="2">
      <t>ゴウケイ</t>
    </rPh>
    <rPh sb="2" eb="4">
      <t>キンガク</t>
    </rPh>
    <phoneticPr fontId="1"/>
  </si>
  <si>
    <t>（税込）</t>
    <rPh sb="1" eb="3">
      <t>ゼイコミ</t>
    </rPh>
    <phoneticPr fontId="1"/>
  </si>
  <si>
    <t>No.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</si>
  <si>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</si>
  <si>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</si>
  <si>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</si>
  <si>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</si>
  <si>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摘要</t>
    <rPh sb="0" eb="2">
      <t>テキヨウ</t>
    </rPh>
    <phoneticPr fontId="1"/>
  </si>
  <si>
    <t>株式会社アイクリエーション</t>
    <rPh sb="0" eb="2">
      <t>カブシキ</t>
    </rPh>
    <rPh sb="2" eb="4">
      <t>カイシャ</t>
    </rPh>
    <phoneticPr fontId="1"/>
  </si>
  <si>
    <t>〒８７０－０１３１</t>
    <phoneticPr fontId="1"/>
  </si>
  <si>
    <t>小計</t>
    <rPh sb="0" eb="2">
      <t>ショウケイ</t>
    </rPh>
    <phoneticPr fontId="1"/>
  </si>
  <si>
    <t>下記のとおりご見積もり致します。</t>
    <rPh sb="7" eb="9">
      <t>ミツ</t>
    </rPh>
    <rPh sb="11" eb="12">
      <t>イタ</t>
    </rPh>
    <phoneticPr fontId="1"/>
  </si>
  <si>
    <t>見積有効期限</t>
    <rPh sb="0" eb="2">
      <t>ミツモリ</t>
    </rPh>
    <rPh sb="2" eb="4">
      <t>ユウコウ</t>
    </rPh>
    <rPh sb="4" eb="6">
      <t>キゲン</t>
    </rPh>
    <phoneticPr fontId="1"/>
  </si>
  <si>
    <t>発行日より３０日以内</t>
    <rPh sb="0" eb="2">
      <t>ハッコウ</t>
    </rPh>
    <rPh sb="2" eb="3">
      <t>ビ</t>
    </rPh>
    <rPh sb="7" eb="8">
      <t>ニチ</t>
    </rPh>
    <rPh sb="8" eb="10">
      <t>イナイ</t>
    </rPh>
    <phoneticPr fontId="1"/>
  </si>
  <si>
    <t>０９７－５２９－５７２５</t>
    <phoneticPr fontId="1"/>
  </si>
  <si>
    <t>０９７－５２９－５７２８</t>
    <phoneticPr fontId="1"/>
  </si>
  <si>
    <t>大分県大分市皆春1571-1　ぱせお1階</t>
    <rPh sb="0" eb="2">
      <t>オオイタ</t>
    </rPh>
    <rPh sb="2" eb="3">
      <t>ケン</t>
    </rPh>
    <rPh sb="3" eb="6">
      <t>オオイタシ</t>
    </rPh>
    <rPh sb="6" eb="7">
      <t>ミナ</t>
    </rPh>
    <rPh sb="7" eb="8">
      <t>ハル</t>
    </rPh>
    <rPh sb="19" eb="20">
      <t>カイ</t>
    </rPh>
    <phoneticPr fontId="1"/>
  </si>
  <si>
    <t>設置場所</t>
    <rPh sb="0" eb="2">
      <t>セッチ</t>
    </rPh>
    <rPh sb="2" eb="4">
      <t>バショ</t>
    </rPh>
    <phoneticPr fontId="1"/>
  </si>
  <si>
    <t>石川　勇太</t>
    <rPh sb="0" eb="2">
      <t>イシカワ</t>
    </rPh>
    <rPh sb="3" eb="5">
      <t>ユウタ</t>
    </rPh>
    <phoneticPr fontId="5"/>
  </si>
  <si>
    <t>送料</t>
    <rPh sb="0" eb="2">
      <t>ソウリョウ</t>
    </rPh>
    <phoneticPr fontId="5"/>
  </si>
  <si>
    <t>合計</t>
    <rPh sb="0" eb="2">
      <t>ゴウケイ</t>
    </rPh>
    <phoneticPr fontId="5"/>
  </si>
  <si>
    <t>折込料</t>
    <rPh sb="0" eb="3">
      <t>オリコミリョウ</t>
    </rPh>
    <phoneticPr fontId="5"/>
  </si>
  <si>
    <t>消費税</t>
    <rPh sb="0" eb="3">
      <t>ショウヒゼイ</t>
    </rPh>
    <phoneticPr fontId="5"/>
  </si>
  <si>
    <t>御社指定場所</t>
    <rPh sb="0" eb="2">
      <t>オンシャ</t>
    </rPh>
    <rPh sb="2" eb="6">
      <t>シテイバショ</t>
    </rPh>
    <phoneticPr fontId="5"/>
  </si>
  <si>
    <t>髙木</t>
    <rPh sb="0" eb="2">
      <t>タカギ</t>
    </rPh>
    <phoneticPr fontId="5"/>
  </si>
  <si>
    <t>御　見　積　書</t>
    <rPh sb="0" eb="1">
      <t>ゴ</t>
    </rPh>
    <rPh sb="2" eb="3">
      <t>ミ</t>
    </rPh>
    <rPh sb="4" eb="5">
      <t>ヅミ</t>
    </rPh>
    <rPh sb="6" eb="7">
      <t>ショ</t>
    </rPh>
    <phoneticPr fontId="1"/>
  </si>
  <si>
    <t>見積No.</t>
    <rPh sb="0" eb="2">
      <t>ミツモリ</t>
    </rPh>
    <phoneticPr fontId="5"/>
  </si>
  <si>
    <t>担当者：</t>
    <rPh sb="0" eb="3">
      <t>タントウシャ</t>
    </rPh>
    <phoneticPr fontId="5"/>
  </si>
  <si>
    <t>件　名：</t>
    <rPh sb="0" eb="1">
      <t>ケン</t>
    </rPh>
    <rPh sb="2" eb="3">
      <t>メイ</t>
    </rPh>
    <phoneticPr fontId="1"/>
  </si>
  <si>
    <t>yuta-ishikawa@24fitness-assist.com</t>
    <phoneticPr fontId="5"/>
  </si>
  <si>
    <t>20221116-01</t>
    <phoneticPr fontId="5"/>
  </si>
  <si>
    <t>デザイン作成費(両面)　※修正費用含む</t>
    <rPh sb="4" eb="7">
      <t>サクセイヒ</t>
    </rPh>
    <rPh sb="8" eb="10">
      <t>リョウメン</t>
    </rPh>
    <rPh sb="13" eb="17">
      <t>シュウセイヒヨウ</t>
    </rPh>
    <rPh sb="17" eb="18">
      <t>フク</t>
    </rPh>
    <phoneticPr fontId="5"/>
  </si>
  <si>
    <t>A4　両面チラシ(20,000枚)　作成費</t>
    <rPh sb="3" eb="5">
      <t>リョウメン</t>
    </rPh>
    <rPh sb="15" eb="16">
      <t>マイ</t>
    </rPh>
    <rPh sb="18" eb="21">
      <t>サクセイヒ</t>
    </rPh>
    <phoneticPr fontId="5"/>
  </si>
  <si>
    <t>A4　両面チラシ(10,000枚)　作成費</t>
    <rPh sb="3" eb="5">
      <t>リョウメン</t>
    </rPh>
    <rPh sb="15" eb="16">
      <t>マイ</t>
    </rPh>
    <rPh sb="18" eb="21">
      <t>サクセイヒ</t>
    </rPh>
    <phoneticPr fontId="5"/>
  </si>
  <si>
    <t>A4　チラシ両面　作成費①</t>
    <rPh sb="6" eb="8">
      <t>リョウメン</t>
    </rPh>
    <rPh sb="9" eb="12">
      <t>サクセイヒ</t>
    </rPh>
    <phoneticPr fontId="5"/>
  </si>
  <si>
    <t>A4　チラシ両面　作成費②</t>
    <rPh sb="6" eb="8">
      <t>リョウメン</t>
    </rPh>
    <rPh sb="9" eb="12">
      <t>サクセイヒ</t>
    </rPh>
    <phoneticPr fontId="5"/>
  </si>
  <si>
    <t>株式会社マエケンメディカル</t>
    <rPh sb="0" eb="4">
      <t>カブシキカイシャ</t>
    </rPh>
    <phoneticPr fontId="5"/>
  </si>
  <si>
    <t>前田</t>
    <rPh sb="0" eb="2">
      <t>マエダ</t>
    </rPh>
    <phoneticPr fontId="5"/>
  </si>
  <si>
    <t>株式会社San jet</t>
    <rPh sb="0" eb="4">
      <t>カブシキカイシャ</t>
    </rPh>
    <phoneticPr fontId="5"/>
  </si>
  <si>
    <t>A4　チラシ　作成費</t>
    <rPh sb="7" eb="10">
      <t>サクセイヒ</t>
    </rPh>
    <phoneticPr fontId="5"/>
  </si>
  <si>
    <t>20221116-03</t>
    <phoneticPr fontId="5"/>
  </si>
  <si>
    <t>20221116-02</t>
    <phoneticPr fontId="5"/>
  </si>
  <si>
    <t>A4チラシ　片面(20,000枚)　作成費</t>
    <rPh sb="6" eb="8">
      <t>カタメン</t>
    </rPh>
    <rPh sb="15" eb="16">
      <t>マイ</t>
    </rPh>
    <rPh sb="18" eb="21">
      <t>サクセイヒ</t>
    </rPh>
    <phoneticPr fontId="5"/>
  </si>
  <si>
    <t>20221128-01</t>
    <phoneticPr fontId="5"/>
  </si>
  <si>
    <t>B2　ポスター　作成費</t>
    <rPh sb="8" eb="11">
      <t>サクセイヒ</t>
    </rPh>
    <phoneticPr fontId="5"/>
  </si>
  <si>
    <t>B2ポスター(4＋0)　10枚</t>
    <rPh sb="14" eb="15">
      <t>マイ</t>
    </rPh>
    <phoneticPr fontId="5"/>
  </si>
  <si>
    <t>デザイン作成費</t>
    <rPh sb="4" eb="7">
      <t>サクセイヒ</t>
    </rPh>
    <phoneticPr fontId="5"/>
  </si>
  <si>
    <t>アクリルパーテーション</t>
    <phoneticPr fontId="5"/>
  </si>
  <si>
    <t>20221129-01</t>
    <phoneticPr fontId="5"/>
  </si>
  <si>
    <t>アクリルパーテーション(210×100)　※修繕品</t>
    <rPh sb="22" eb="24">
      <t>シュウゼン</t>
    </rPh>
    <rPh sb="24" eb="25">
      <t>ヒン</t>
    </rPh>
    <phoneticPr fontId="5"/>
  </si>
  <si>
    <t>※出荷前検品で品質不備があった品を修繕した商品です。</t>
    <rPh sb="1" eb="4">
      <t>シュッカマエ</t>
    </rPh>
    <rPh sb="4" eb="6">
      <t>ケンピン</t>
    </rPh>
    <rPh sb="7" eb="9">
      <t>ヒンシツ</t>
    </rPh>
    <rPh sb="9" eb="11">
      <t>フビ</t>
    </rPh>
    <rPh sb="15" eb="16">
      <t>シナ</t>
    </rPh>
    <rPh sb="17" eb="19">
      <t>シュウゼン</t>
    </rPh>
    <rPh sb="21" eb="23">
      <t>ショウヒン</t>
    </rPh>
    <phoneticPr fontId="5"/>
  </si>
  <si>
    <t>※受注後の修繕作業の為、納品まで1週間程度要します。</t>
    <rPh sb="1" eb="4">
      <t>ジュチュウゴ</t>
    </rPh>
    <rPh sb="5" eb="9">
      <t>シュウゼンサギョウ</t>
    </rPh>
    <rPh sb="10" eb="11">
      <t>タメ</t>
    </rPh>
    <rPh sb="12" eb="14">
      <t>ノウヒン</t>
    </rPh>
    <rPh sb="17" eb="21">
      <t>シュウカンテイド</t>
    </rPh>
    <rPh sb="21" eb="22">
      <t>ヨウ</t>
    </rPh>
    <phoneticPr fontId="5"/>
  </si>
  <si>
    <t>20221206-01</t>
    <phoneticPr fontId="5"/>
  </si>
  <si>
    <t>アシスト24メガ出雲店</t>
    <rPh sb="8" eb="11">
      <t>イヅモテン</t>
    </rPh>
    <phoneticPr fontId="5"/>
  </si>
  <si>
    <t>樋野</t>
    <rPh sb="0" eb="2">
      <t>ヒノ</t>
    </rPh>
    <phoneticPr fontId="5"/>
  </si>
  <si>
    <t>チラシ1万枚(増刷)</t>
    <rPh sb="4" eb="6">
      <t>マンマイ</t>
    </rPh>
    <rPh sb="7" eb="9">
      <t>ゾウサツ</t>
    </rPh>
    <phoneticPr fontId="5"/>
  </si>
  <si>
    <t>A4チラシ(4＋0)　※増刷　10,000枚</t>
    <rPh sb="12" eb="14">
      <t>ゾウサツ</t>
    </rPh>
    <rPh sb="21" eb="22">
      <t>マイ</t>
    </rPh>
    <phoneticPr fontId="5"/>
  </si>
  <si>
    <t>20221206-02</t>
    <phoneticPr fontId="5"/>
  </si>
  <si>
    <t>チラシ1万枚(新規デザイン)</t>
    <rPh sb="4" eb="6">
      <t>マンマイ</t>
    </rPh>
    <rPh sb="7" eb="9">
      <t>シンキ</t>
    </rPh>
    <phoneticPr fontId="5"/>
  </si>
  <si>
    <t>A4チラシ(4＋0)　※新規デザイン　10,000枚</t>
    <rPh sb="12" eb="14">
      <t>シンキ</t>
    </rPh>
    <rPh sb="25" eb="26">
      <t>マイ</t>
    </rPh>
    <phoneticPr fontId="5"/>
  </si>
  <si>
    <t>20221206-03</t>
    <phoneticPr fontId="5"/>
  </si>
  <si>
    <t>のぼり</t>
    <phoneticPr fontId="5"/>
  </si>
  <si>
    <t>メガ販促用のぼり</t>
    <rPh sb="2" eb="5">
      <t>ハンソクヨウ</t>
    </rPh>
    <phoneticPr fontId="5"/>
  </si>
  <si>
    <t>20221209-01</t>
    <phoneticPr fontId="5"/>
  </si>
  <si>
    <t>アシスト24萩店</t>
    <rPh sb="6" eb="7">
      <t>ハギ</t>
    </rPh>
    <rPh sb="7" eb="8">
      <t>テン</t>
    </rPh>
    <phoneticPr fontId="5"/>
  </si>
  <si>
    <t>吉本</t>
    <rPh sb="0" eb="2">
      <t>ヨシモト</t>
    </rPh>
    <phoneticPr fontId="5"/>
  </si>
  <si>
    <t>チラシ</t>
    <phoneticPr fontId="5"/>
  </si>
  <si>
    <t>A4チラシ　片面　(10,000枚)</t>
    <rPh sb="6" eb="8">
      <t>カタメン</t>
    </rPh>
    <rPh sb="16" eb="17">
      <t>マイ</t>
    </rPh>
    <phoneticPr fontId="5"/>
  </si>
  <si>
    <t>※1,000枚は店舗納品となります</t>
    <rPh sb="6" eb="7">
      <t>マイ</t>
    </rPh>
    <rPh sb="8" eb="12">
      <t>テンポノウヒン</t>
    </rPh>
    <phoneticPr fontId="5"/>
  </si>
  <si>
    <t>LPCレイクサイドASSiST24松江</t>
    <rPh sb="17" eb="19">
      <t>マツエ</t>
    </rPh>
    <phoneticPr fontId="5"/>
  </si>
  <si>
    <t>中前</t>
    <rPh sb="0" eb="2">
      <t>ナカマエ</t>
    </rPh>
    <phoneticPr fontId="5"/>
  </si>
  <si>
    <t>20221212-01</t>
    <phoneticPr fontId="5"/>
  </si>
  <si>
    <t>ジムクリーン詰替え(年間予算)</t>
    <rPh sb="6" eb="8">
      <t>ツメカ</t>
    </rPh>
    <rPh sb="10" eb="14">
      <t>ネンカンヨサン</t>
    </rPh>
    <phoneticPr fontId="5"/>
  </si>
  <si>
    <t>ジムクリーン詰替え　1set(4個入り)</t>
    <rPh sb="6" eb="8">
      <t>ツメカ</t>
    </rPh>
    <rPh sb="16" eb="18">
      <t>コイ</t>
    </rPh>
    <phoneticPr fontId="5"/>
  </si>
  <si>
    <t>※月1set計算を行っております。</t>
    <rPh sb="1" eb="2">
      <t>ツキ</t>
    </rPh>
    <rPh sb="6" eb="8">
      <t>ケイサン</t>
    </rPh>
    <rPh sb="9" eb="10">
      <t>オコナ</t>
    </rPh>
    <phoneticPr fontId="5"/>
  </si>
  <si>
    <t>20221212-02</t>
    <phoneticPr fontId="5"/>
  </si>
  <si>
    <t>契約ロッカー(9人用)</t>
    <rPh sb="0" eb="2">
      <t>ケイヤク</t>
    </rPh>
    <rPh sb="8" eb="10">
      <t>ニンヨウ</t>
    </rPh>
    <phoneticPr fontId="5"/>
  </si>
  <si>
    <t>20221219-01</t>
    <phoneticPr fontId="5"/>
  </si>
  <si>
    <t>のぼり(キャンペーン用)</t>
    <rPh sb="10" eb="11">
      <t>ヨウ</t>
    </rPh>
    <phoneticPr fontId="5"/>
  </si>
  <si>
    <t>※送料別途</t>
    <rPh sb="1" eb="3">
      <t>ソウリョウ</t>
    </rPh>
    <rPh sb="3" eb="5">
      <t>ベット</t>
    </rPh>
    <phoneticPr fontId="5"/>
  </si>
  <si>
    <t>のぼり(キャンペーン開催中)</t>
    <rPh sb="10" eb="12">
      <t>カイサイ</t>
    </rPh>
    <rPh sb="12" eb="13">
      <t>チュウ</t>
    </rPh>
    <phoneticPr fontId="5"/>
  </si>
  <si>
    <t>御手洗</t>
    <rPh sb="0" eb="3">
      <t>ミタライ</t>
    </rPh>
    <phoneticPr fontId="5"/>
  </si>
  <si>
    <t>再入会ハガキ</t>
    <rPh sb="0" eb="3">
      <t>サイニュウカイ</t>
    </rPh>
    <phoneticPr fontId="5"/>
  </si>
  <si>
    <t>株式会社トーヨーマテリアル</t>
    <rPh sb="0" eb="4">
      <t>カブシキカイシャ</t>
    </rPh>
    <phoneticPr fontId="5"/>
  </si>
  <si>
    <t>チラシA4片面　1万枚</t>
    <rPh sb="5" eb="7">
      <t>カタメン</t>
    </rPh>
    <rPh sb="9" eb="11">
      <t>マンマイ</t>
    </rPh>
    <phoneticPr fontId="5"/>
  </si>
  <si>
    <t>折込費</t>
    <rPh sb="0" eb="2">
      <t>オリコミ</t>
    </rPh>
    <rPh sb="2" eb="3">
      <t>ヒ</t>
    </rPh>
    <phoneticPr fontId="5"/>
  </si>
  <si>
    <t>チラシ宣伝</t>
    <rPh sb="3" eb="5">
      <t>センデン</t>
    </rPh>
    <phoneticPr fontId="5"/>
  </si>
  <si>
    <t>20221220-01</t>
    <phoneticPr fontId="5"/>
  </si>
  <si>
    <t>20221220-02</t>
    <phoneticPr fontId="5"/>
  </si>
  <si>
    <t>SNS宣伝</t>
    <rPh sb="3" eb="5">
      <t>センデン</t>
    </rPh>
    <phoneticPr fontId="5"/>
  </si>
  <si>
    <t>SNS広告配信　(期間：2ヶ月)</t>
    <rPh sb="3" eb="5">
      <t>コウコク</t>
    </rPh>
    <rPh sb="5" eb="7">
      <t>ハイシン</t>
    </rPh>
    <rPh sb="9" eb="11">
      <t>キカン</t>
    </rPh>
    <rPh sb="14" eb="15">
      <t>ゲツ</t>
    </rPh>
    <phoneticPr fontId="5"/>
  </si>
  <si>
    <t>※Instagram・Facebook配信</t>
    <rPh sb="11" eb="21">
      <t>フェイスブックハイシン</t>
    </rPh>
    <phoneticPr fontId="5"/>
  </si>
  <si>
    <t>配信予定：1/1～3/1</t>
    <rPh sb="0" eb="4">
      <t>ハイシンヨテイ</t>
    </rPh>
    <phoneticPr fontId="5"/>
  </si>
  <si>
    <t>内容：新春キャンペーン</t>
    <rPh sb="0" eb="2">
      <t>ナイヨウ</t>
    </rPh>
    <rPh sb="3" eb="5">
      <t>シンシュン</t>
    </rPh>
    <phoneticPr fontId="5"/>
  </si>
  <si>
    <t>宣伝デザイン作成費</t>
    <rPh sb="0" eb="2">
      <t>センデン</t>
    </rPh>
    <rPh sb="6" eb="9">
      <t>サクセイヒ</t>
    </rPh>
    <phoneticPr fontId="5"/>
  </si>
  <si>
    <t>※宣伝デザイン作成費はチラシ折込同時開催の場合は、チラシデザインを配信するため</t>
    <rPh sb="1" eb="3">
      <t>センデン</t>
    </rPh>
    <rPh sb="7" eb="10">
      <t>サクセイヒ</t>
    </rPh>
    <rPh sb="14" eb="16">
      <t>オリコミ</t>
    </rPh>
    <rPh sb="16" eb="18">
      <t>ドウジ</t>
    </rPh>
    <rPh sb="18" eb="20">
      <t>カイサイ</t>
    </rPh>
    <rPh sb="21" eb="23">
      <t>バアイ</t>
    </rPh>
    <rPh sb="33" eb="35">
      <t>ハイシン</t>
    </rPh>
    <phoneticPr fontId="5"/>
  </si>
  <si>
    <t>掛かりません。</t>
    <rPh sb="0" eb="1">
      <t>カ</t>
    </rPh>
    <phoneticPr fontId="5"/>
  </si>
  <si>
    <t>株式会社KGS</t>
    <rPh sb="0" eb="4">
      <t>カブシキカイシャ</t>
    </rPh>
    <phoneticPr fontId="5"/>
  </si>
  <si>
    <t>津田</t>
    <rPh sb="0" eb="2">
      <t>ツダ</t>
    </rPh>
    <phoneticPr fontId="5"/>
  </si>
  <si>
    <t>A4チラシ</t>
    <phoneticPr fontId="5"/>
  </si>
  <si>
    <t>※デザイン料込</t>
    <rPh sb="5" eb="7">
      <t>リョウコミ</t>
    </rPh>
    <phoneticPr fontId="5"/>
  </si>
  <si>
    <t>チラシA4片面　2万枚</t>
    <rPh sb="5" eb="7">
      <t>カタメン</t>
    </rPh>
    <rPh sb="9" eb="11">
      <t>マンマイ</t>
    </rPh>
    <phoneticPr fontId="5"/>
  </si>
  <si>
    <t>アシスト24秦野渋沢店</t>
    <rPh sb="6" eb="8">
      <t>ハダノ</t>
    </rPh>
    <rPh sb="8" eb="10">
      <t>シブサワ</t>
    </rPh>
    <rPh sb="10" eb="11">
      <t>テン</t>
    </rPh>
    <phoneticPr fontId="5"/>
  </si>
  <si>
    <t>水野</t>
    <rPh sb="0" eb="2">
      <t>ミズノ</t>
    </rPh>
    <phoneticPr fontId="5"/>
  </si>
  <si>
    <t>20221221-01</t>
    <phoneticPr fontId="5"/>
  </si>
  <si>
    <t>20221221-02</t>
    <phoneticPr fontId="5"/>
  </si>
  <si>
    <t>20221221-03</t>
    <phoneticPr fontId="5"/>
  </si>
  <si>
    <t>20221221-04</t>
    <phoneticPr fontId="5"/>
  </si>
  <si>
    <t>送料(レターパック赤)</t>
    <rPh sb="0" eb="2">
      <t>ソウリョウ</t>
    </rPh>
    <rPh sb="9" eb="10">
      <t>アカ</t>
    </rPh>
    <phoneticPr fontId="5"/>
  </si>
  <si>
    <t>デザイン修正費用</t>
    <rPh sb="4" eb="8">
      <t>シュウセイヒヨウ</t>
    </rPh>
    <phoneticPr fontId="5"/>
  </si>
  <si>
    <t>チラシA4片面　5,000枚</t>
    <rPh sb="5" eb="7">
      <t>カタメン</t>
    </rPh>
    <rPh sb="13" eb="14">
      <t>マイ</t>
    </rPh>
    <phoneticPr fontId="5"/>
  </si>
  <si>
    <t>ポストカード</t>
    <phoneticPr fontId="5"/>
  </si>
  <si>
    <t>20230106-01</t>
    <phoneticPr fontId="5"/>
  </si>
  <si>
    <t>500枚　　　</t>
    <rPh sb="3" eb="4">
      <t>マイ</t>
    </rPh>
    <phoneticPr fontId="5"/>
  </si>
  <si>
    <t>1,000枚　　</t>
    <rPh sb="5" eb="6">
      <t>マイ</t>
    </rPh>
    <phoneticPr fontId="5"/>
  </si>
  <si>
    <t>2,000枚　</t>
    <rPh sb="5" eb="6">
      <t>マイ</t>
    </rPh>
    <phoneticPr fontId="5"/>
  </si>
  <si>
    <t>20230116-01</t>
    <phoneticPr fontId="5"/>
  </si>
  <si>
    <t>体重計</t>
    <rPh sb="0" eb="3">
      <t>タイジュウケイ</t>
    </rPh>
    <phoneticPr fontId="5"/>
  </si>
  <si>
    <t>オムロン体重計</t>
    <rPh sb="4" eb="7">
      <t>タイジュウケイ</t>
    </rPh>
    <phoneticPr fontId="5"/>
  </si>
  <si>
    <t>※送料込み</t>
    <rPh sb="1" eb="4">
      <t>ソウリョウコ</t>
    </rPh>
    <phoneticPr fontId="5"/>
  </si>
  <si>
    <t>20230123-01</t>
    <phoneticPr fontId="5"/>
  </si>
  <si>
    <t>有限会社雅商事</t>
    <rPh sb="0" eb="4">
      <t>ユウゲンカイシャ</t>
    </rPh>
    <rPh sb="4" eb="7">
      <t>ミヤビショウジ</t>
    </rPh>
    <phoneticPr fontId="5"/>
  </si>
  <si>
    <t>中村</t>
    <rPh sb="0" eb="2">
      <t>ナカムラ</t>
    </rPh>
    <phoneticPr fontId="5"/>
  </si>
  <si>
    <t>ジムクリーン【バケツset】</t>
    <phoneticPr fontId="5"/>
  </si>
  <si>
    <t>ジムクリーンバケツset</t>
    <phoneticPr fontId="5"/>
  </si>
  <si>
    <t>下記のとおりお見積もり致します。</t>
    <rPh sb="7" eb="9">
      <t>ミツ</t>
    </rPh>
    <rPh sb="11" eb="12">
      <t>イタ</t>
    </rPh>
    <phoneticPr fontId="1"/>
  </si>
  <si>
    <t>20230130-01</t>
    <phoneticPr fontId="5"/>
  </si>
  <si>
    <t>A4チラシ　片面(10,000枚)　作成費</t>
    <rPh sb="6" eb="8">
      <t>カタメン</t>
    </rPh>
    <rPh sb="15" eb="16">
      <t>マイ</t>
    </rPh>
    <rPh sb="18" eb="21">
      <t>サクセイヒ</t>
    </rPh>
    <phoneticPr fontId="5"/>
  </si>
  <si>
    <t>株式会社丸三</t>
    <rPh sb="0" eb="4">
      <t>カブシキカイシャ</t>
    </rPh>
    <rPh sb="4" eb="6">
      <t>マルサン</t>
    </rPh>
    <phoneticPr fontId="5"/>
  </si>
  <si>
    <t>今岡</t>
    <rPh sb="0" eb="2">
      <t>イマオカ</t>
    </rPh>
    <phoneticPr fontId="5"/>
  </si>
  <si>
    <t>松江トレッドミル</t>
    <rPh sb="0" eb="2">
      <t>マツエ</t>
    </rPh>
    <phoneticPr fontId="5"/>
  </si>
  <si>
    <t>トレッドミル(16インチモニタ)</t>
    <phoneticPr fontId="5"/>
  </si>
  <si>
    <t>トレッドミル(100V)</t>
    <phoneticPr fontId="5"/>
  </si>
  <si>
    <t>アクリルパーテーション(180×100)</t>
    <phoneticPr fontId="5"/>
  </si>
  <si>
    <t>送料搬入設置費</t>
    <rPh sb="0" eb="2">
      <t>ソウリョウ</t>
    </rPh>
    <rPh sb="2" eb="4">
      <t>ハンニュウ</t>
    </rPh>
    <rPh sb="4" eb="7">
      <t>セッチヒ</t>
    </rPh>
    <phoneticPr fontId="5"/>
  </si>
  <si>
    <t>20230130-02</t>
    <phoneticPr fontId="5"/>
  </si>
  <si>
    <t>アシスト24萩店</t>
    <rPh sb="6" eb="8">
      <t>ハギテン</t>
    </rPh>
    <phoneticPr fontId="5"/>
  </si>
  <si>
    <t>ジムクリーン詰替え</t>
    <rPh sb="6" eb="8">
      <t>ツメカ</t>
    </rPh>
    <phoneticPr fontId="5"/>
  </si>
  <si>
    <t>値引き</t>
    <rPh sb="0" eb="2">
      <t>ネビ</t>
    </rPh>
    <phoneticPr fontId="5"/>
  </si>
  <si>
    <t>エリプティカル</t>
    <phoneticPr fontId="5"/>
  </si>
  <si>
    <t>アクリルパーテーション(180×100)</t>
  </si>
  <si>
    <t>20230203-01</t>
    <phoneticPr fontId="5"/>
  </si>
  <si>
    <t>20230203-02</t>
    <phoneticPr fontId="5"/>
  </si>
  <si>
    <t>20230207-01</t>
    <phoneticPr fontId="5"/>
  </si>
  <si>
    <t>チラシ/ネット広告</t>
    <rPh sb="7" eb="9">
      <t>コウコク</t>
    </rPh>
    <phoneticPr fontId="5"/>
  </si>
  <si>
    <t>A4チラシ　片面　(５,000枚)</t>
    <rPh sb="6" eb="8">
      <t>カタメン</t>
    </rPh>
    <rPh sb="15" eb="16">
      <t>マイ</t>
    </rPh>
    <phoneticPr fontId="5"/>
  </si>
  <si>
    <t>SNS広告配信</t>
    <rPh sb="3" eb="7">
      <t>コウコクハイシン</t>
    </rPh>
    <phoneticPr fontId="5"/>
  </si>
  <si>
    <t>20230207-02</t>
    <phoneticPr fontId="5"/>
  </si>
  <si>
    <t>アシスト24メガ出雲店</t>
    <rPh sb="8" eb="10">
      <t>イズモ</t>
    </rPh>
    <rPh sb="10" eb="11">
      <t>テン</t>
    </rPh>
    <phoneticPr fontId="5"/>
  </si>
  <si>
    <t>20230208-01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</si>
</sst>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#,##0;[Red]\-#,##0&quot;（税込）&quot;"/>
    <numFmt numFmtId="178" formatCode="#,##0.0;[Red]\-#,##0.0"/>
  </numFmts>
  <fonts count="21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u/>
      <sz val="9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9" fontId="7" fillId="0" borderId="0" xfId="1" applyFont="1">
      <alignment vertical="center"/>
    </xf>
    <xf numFmtId="10" fontId="7" fillId="0" borderId="0" xfId="1" applyNumberFormat="1" applyFont="1">
      <alignment vertical="center"/>
    </xf>
    <xf numFmtId="0" fontId="13" fillId="0" borderId="0" xfId="0" applyFont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4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6" fontId="13" fillId="0" borderId="5" xfId="3" applyFont="1" applyBorder="1" applyAlignment="1" applyProtection="1">
      <alignment horizontal="right" vertical="center"/>
    </xf>
    <xf numFmtId="6" fontId="13" fillId="0" borderId="4" xfId="3" applyFont="1" applyBorder="1" applyAlignment="1" applyProtection="1">
      <alignment horizontal="right" vertical="center"/>
    </xf>
    <xf numFmtId="6" fontId="13" fillId="0" borderId="6" xfId="3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38" fontId="9" fillId="0" borderId="5" xfId="2" applyFont="1" applyBorder="1" applyAlignment="1" applyProtection="1">
      <alignment horizontal="right" vertical="center"/>
      <protection locked="0"/>
    </xf>
    <xf numFmtId="38" fontId="9" fillId="0" borderId="4" xfId="2" applyFont="1" applyBorder="1" applyAlignment="1" applyProtection="1">
      <alignment horizontal="right" vertical="center"/>
      <protection locked="0"/>
    </xf>
    <xf numFmtId="38" fontId="9" fillId="0" borderId="6" xfId="2" applyFont="1" applyBorder="1" applyAlignment="1" applyProtection="1">
      <alignment horizontal="right" vertical="center"/>
      <protection locked="0"/>
    </xf>
    <xf numFmtId="6" fontId="9" fillId="0" borderId="5" xfId="3" applyFont="1" applyFill="1" applyBorder="1" applyAlignment="1" applyProtection="1">
      <alignment horizontal="right" vertical="center"/>
    </xf>
    <xf numFmtId="6" fontId="9" fillId="0" borderId="4" xfId="3" applyFont="1" applyFill="1" applyBorder="1" applyAlignment="1" applyProtection="1">
      <alignment horizontal="right" vertical="center"/>
    </xf>
    <xf numFmtId="6" fontId="9" fillId="0" borderId="6" xfId="3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  <protection locked="0"/>
    </xf>
    <xf numFmtId="6" fontId="13" fillId="0" borderId="1" xfId="3" applyFont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38" fontId="9" fillId="0" borderId="1" xfId="2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38" fontId="9" fillId="0" borderId="1" xfId="2" applyFont="1" applyFill="1" applyBorder="1" applyAlignment="1" applyProtection="1">
      <alignment horizontal="right" vertical="center"/>
      <protection locked="0"/>
    </xf>
    <xf numFmtId="38" fontId="9" fillId="0" borderId="1" xfId="2" applyFont="1" applyBorder="1" applyAlignment="1" applyProtection="1">
      <alignment horizontal="center" vertical="center"/>
      <protection locked="0"/>
    </xf>
    <xf numFmtId="178" fontId="9" fillId="0" borderId="1" xfId="2" applyNumberFormat="1" applyFont="1" applyBorder="1" applyAlignment="1" applyProtection="1">
      <alignment horizontal="right" vertical="center"/>
      <protection locked="0"/>
    </xf>
    <xf numFmtId="38" fontId="9" fillId="0" borderId="5" xfId="2" applyFont="1" applyBorder="1" applyAlignment="1" applyProtection="1">
      <alignment horizontal="center" vertical="center"/>
      <protection locked="0"/>
    </xf>
    <xf numFmtId="38" fontId="9" fillId="0" borderId="6" xfId="2" applyFont="1" applyBorder="1" applyAlignment="1" applyProtection="1">
      <alignment horizontal="center" vertical="center"/>
      <protection locked="0"/>
    </xf>
    <xf numFmtId="38" fontId="9" fillId="0" borderId="5" xfId="2" applyFont="1" applyFill="1" applyBorder="1" applyAlignment="1" applyProtection="1">
      <alignment horizontal="right" vertical="center"/>
      <protection locked="0"/>
    </xf>
    <xf numFmtId="38" fontId="9" fillId="0" borderId="4" xfId="2" applyFont="1" applyFill="1" applyBorder="1" applyAlignment="1" applyProtection="1">
      <alignment horizontal="right" vertical="center"/>
      <protection locked="0"/>
    </xf>
    <xf numFmtId="38" fontId="9" fillId="0" borderId="6" xfId="2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20" fillId="0" borderId="0" xfId="4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6" fontId="10" fillId="0" borderId="16" xfId="3" applyFont="1" applyBorder="1" applyAlignment="1" applyProtection="1">
      <alignment horizontal="center" vertical="center"/>
    </xf>
    <xf numFmtId="177" fontId="9" fillId="0" borderId="16" xfId="2" applyNumberFormat="1" applyFont="1" applyBorder="1" applyAlignment="1" applyProtection="1">
      <alignment horizontal="center" vertical="center"/>
      <protection locked="0"/>
    </xf>
    <xf numFmtId="177" fontId="9" fillId="0" borderId="17" xfId="2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178" fontId="9" fillId="0" borderId="5" xfId="2" applyNumberFormat="1" applyFont="1" applyBorder="1" applyAlignment="1" applyProtection="1">
      <alignment horizontal="right" vertical="center"/>
      <protection locked="0"/>
    </xf>
    <xf numFmtId="178" fontId="9" fillId="0" borderId="4" xfId="2" applyNumberFormat="1" applyFont="1" applyBorder="1" applyAlignment="1" applyProtection="1">
      <alignment horizontal="right" vertical="center"/>
      <protection locked="0"/>
    </xf>
    <xf numFmtId="178" fontId="9" fillId="0" borderId="6" xfId="2" applyNumberFormat="1" applyFont="1" applyBorder="1" applyAlignment="1" applyProtection="1">
      <alignment horizontal="right" vertical="center"/>
      <protection locked="0"/>
    </xf>
    <xf numFmtId="178" fontId="9" fillId="0" borderId="5" xfId="2" applyNumberFormat="1" applyFont="1" applyFill="1" applyBorder="1" applyAlignment="1" applyProtection="1">
      <alignment horizontal="right" vertical="center"/>
      <protection locked="0"/>
    </xf>
    <xf numFmtId="178" fontId="9" fillId="0" borderId="4" xfId="2" applyNumberFormat="1" applyFont="1" applyFill="1" applyBorder="1" applyAlignment="1" applyProtection="1">
      <alignment horizontal="right" vertical="center"/>
      <protection locked="0"/>
    </xf>
    <xf numFmtId="178" fontId="9" fillId="0" borderId="6" xfId="2" applyNumberFormat="1" applyFont="1" applyFill="1" applyBorder="1" applyAlignment="1" applyProtection="1">
      <alignment horizontal="right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0" fontId="19" fillId="2" borderId="21" xfId="0" applyFont="1" applyFill="1" applyBorder="1" applyAlignment="1" applyProtection="1">
      <alignment horizontal="center" vertical="center"/>
      <protection locked="0"/>
    </xf>
    <xf numFmtId="6" fontId="10" fillId="0" borderId="18" xfId="3" applyFont="1" applyBorder="1" applyAlignment="1" applyProtection="1">
      <alignment horizontal="center" vertical="center"/>
    </xf>
    <xf numFmtId="6" fontId="10" fillId="0" borderId="20" xfId="3" applyFont="1" applyBorder="1" applyAlignment="1" applyProtection="1">
      <alignment horizontal="center" vertical="center"/>
    </xf>
    <xf numFmtId="6" fontId="10" fillId="0" borderId="21" xfId="3" applyFont="1" applyBorder="1" applyAlignment="1" applyProtection="1">
      <alignment horizontal="center" vertical="center"/>
    </xf>
    <xf numFmtId="177" fontId="9" fillId="0" borderId="18" xfId="2" applyNumberFormat="1" applyFont="1" applyBorder="1" applyAlignment="1" applyProtection="1">
      <alignment horizontal="center" vertical="center"/>
      <protection locked="0"/>
    </xf>
    <xf numFmtId="177" fontId="9" fillId="0" borderId="19" xfId="2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40" fontId="9" fillId="0" borderId="5" xfId="2" applyNumberFormat="1" applyFont="1" applyFill="1" applyBorder="1" applyAlignment="1" applyProtection="1">
      <alignment horizontal="right" vertical="center"/>
      <protection locked="0"/>
    </xf>
    <xf numFmtId="40" fontId="9" fillId="0" borderId="4" xfId="2" applyNumberFormat="1" applyFont="1" applyFill="1" applyBorder="1" applyAlignment="1" applyProtection="1">
      <alignment horizontal="right" vertical="center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E84E374-A171-41EA-BFA2-06925CBA6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7125" y="1790700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39753DF-4DA9-83D3-8159-47E7A27E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04988F-2765-48D6-AFD5-886EFE934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7125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9EFB848-9DC4-4A00-9C58-38EE8BC6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5C2B49-CE6D-4E25-9B6E-0BCA0EBE8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7125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A552C2C-EF59-4690-ADBB-50BBDCA74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EF5F3FA-F6DD-4534-B0E1-75586615F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9D928E-84D5-4C15-BAC0-6A7D7C82F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7A632F-9B68-4364-8B82-3D7D769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DD91EDA-0B22-4CC8-A0C8-ADB1F61E0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2C0C41-C0C5-4F53-ABDA-2B909B45A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0D9FB1-863A-4280-A0AD-CB2B06819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91E6A9-D457-4A14-84FD-06739DCF6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B65698-9A34-4D7D-929E-78DC908E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27ED21E-C877-4384-8131-EFFF8418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9AB9CA-28CA-4C6E-8BF8-C4E881A73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46C204A-10B0-447A-AAAC-A64710ED8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6C5FA6E-FCF2-4E3F-B5FB-3EDA83FE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557048B-7C21-4CD9-BA1E-3B12BD38B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CA94859-6DC8-403C-AEA4-F94150DA8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2E58F9-8B33-4C84-A8DD-BFB43C5C0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BF3593D-ACCE-4C67-8F0D-1E282A908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840687-94DD-4DD0-BA35-CF68B431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62DBC44-A026-4C28-8D82-625683B0F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3D606C8-2705-4189-AD33-963F8A46F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F82DC9B-6274-4232-884B-7C1CFEC2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6FAD9D-0E2A-4154-A447-2B202D13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EBAA0DE-480A-4D1D-87A9-B68EC9D14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AA0DB12-B535-4CCF-A853-B92FE59EE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0B003D3-D9D9-4780-8D47-F479139B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E7FE70F-420D-4BF8-943B-4350522A4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2B70E3A-7B40-46C1-ADE8-738837438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049D2B-3038-4F12-96B8-DE51615E2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F3DDCC7-2016-4F32-AD2E-08593BC68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249854-3B1F-45F3-845B-80C8D296D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D7F4C0-3411-4AE8-9D40-C53F12122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F6C358-D445-4E38-A46E-FADC816D0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B26649-18B4-425A-990B-CD45CDBB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FD7ADA1-0C94-40D0-81E5-7BD8BF5C2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CD7E34C-5265-4C3D-AD02-F20789240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BA07DB5-AF83-4B24-BF56-91091646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1DFADE-B651-46D7-AAA8-DBC961F17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02203D-CBF2-4770-AE73-09D35BD28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A849F9F-C8B5-4560-BB49-CFBAE6466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B520E0B-724F-4949-97C9-09B148FF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D89E8EE-B5BB-4C73-8F4D-7F8EBE5BF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EE483B3-A4C5-4437-A65A-6EE03F1D1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EFED19D-9BFA-4CBB-8AA7-562560F2D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DE828C-D328-4275-BA76-E93BEAC87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C8BB589-1D5F-46E5-B7D0-86994F501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BD52C5F-312D-4CAE-8385-A6418D64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5CD254-612A-4E71-B58E-71962DF3B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D5974E-3EAC-4F7D-95A0-2F2896DBF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2133BF-33C4-4900-BC95-C1E55BAFA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E1F5E7-D999-4837-8F82-AF65D320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779E7A2-E098-409B-92D5-68C6C6E0D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A33C4C-2F5B-4261-ADF3-D39976C40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6FB171-B6DB-4DB3-ACD3-D3BACFDBE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7174F6-63A8-4287-99AA-8B12414BF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7175" y="2045970"/>
          <a:ext cx="1106393" cy="1112236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89773BA-E3EE-499D-BD84-DE0DBBDE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370" y="729760"/>
          <a:ext cx="2491740" cy="115428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AE296B-7CF0-4727-83C9-50BE6968D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796AB0-8CFF-4FDC-8FEA-979336962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206375</xdr:colOff>
      <xdr:row>6</xdr:row>
      <xdr:rowOff>171450</xdr:rowOff>
    </xdr:from>
    <xdr:to>
      <xdr:col>18</xdr:col>
      <xdr:colOff>93568</xdr:colOff>
      <xdr:row>10</xdr:row>
      <xdr:rowOff>216886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7174E5-D369-4080-B480-729C0551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0" y="2047875"/>
          <a:ext cx="1115918" cy="1102711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2</xdr:row>
      <xdr:rowOff>120160</xdr:rowOff>
    </xdr:from>
    <xdr:to>
      <xdr:col>17</xdr:col>
      <xdr:colOff>133350</xdr:colOff>
      <xdr:row>6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00368-1A5C-4CDF-811E-148BA8137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EFF"/>
            </a:clrFrom>
            <a:clrTo>
              <a:srgbClr val="FBFE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729760"/>
          <a:ext cx="2505075" cy="11561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8.xml"/><Relationship Id="rId4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19.xml"/><Relationship Id="rId4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0.xml"/><Relationship Id="rId4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2.xml"/><Relationship Id="rId4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3.xml"/><Relationship Id="rId4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5.xml"/><Relationship Id="rId4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6.xml"/><Relationship Id="rId4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7.xml"/><Relationship Id="rId4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8.xml"/><Relationship Id="rId4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29.xml"/><Relationship Id="rId4" Type="http://schemas.openxmlformats.org/officeDocument/2006/relationships/vmlDrawing" Target="../drawings/vmlDrawing29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30.xml"/><Relationship Id="rId4" Type="http://schemas.openxmlformats.org/officeDocument/2006/relationships/vmlDrawing" Target="../drawings/vmlDrawing30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31.xml"/><Relationship Id="rId4" Type="http://schemas.openxmlformats.org/officeDocument/2006/relationships/vmlDrawing" Target="../drawings/vmlDrawing31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yuta-ishikawa@24fitness-assist.com" TargetMode="External"/><Relationship Id="rId5" Type="http://schemas.openxmlformats.org/officeDocument/2006/relationships/comments" Target="../comments32.xml"/><Relationship Id="rId4" Type="http://schemas.openxmlformats.org/officeDocument/2006/relationships/vmlDrawing" Target="../drawings/vmlDrawing3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59A8-B642-4508-99BE-A645D848187F}">
  <sheetPr>
    <pageSetUpPr fitToPage="1"/>
  </sheetPr>
  <dimension ref="B1:V46"/>
  <sheetViews>
    <sheetView showGridLines="0" view="pageBreakPreview" topLeftCell="C1" zoomScale="110" zoomScaleNormal="100" zoomScaleSheetLayoutView="110" workbookViewId="0">
      <selection activeCell="M26" sqref="M26:O26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36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69" t="s">
        <v>42</v>
      </c>
      <c r="C4" s="69"/>
      <c r="D4" s="69"/>
      <c r="E4" s="69"/>
      <c r="F4" s="69"/>
      <c r="G4" s="69"/>
      <c r="H4" s="69"/>
      <c r="I4" s="70" t="s">
        <v>0</v>
      </c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71" t="s">
        <v>43</v>
      </c>
      <c r="F5" s="71"/>
      <c r="G5" s="71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40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5"/>
      <c r="P13" s="55"/>
      <c r="Q13" s="55"/>
      <c r="R13" s="55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57" t="s">
        <v>6</v>
      </c>
      <c r="C15" s="58"/>
      <c r="D15" s="58"/>
      <c r="E15" s="59">
        <f>M38</f>
        <v>67375</v>
      </c>
      <c r="F15" s="59"/>
      <c r="G15" s="59"/>
      <c r="H15" s="59"/>
      <c r="I15" s="60" t="s">
        <v>7</v>
      </c>
      <c r="J15" s="61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16" t="s">
        <v>13</v>
      </c>
      <c r="D17" s="16"/>
      <c r="E17" s="16"/>
      <c r="F17" s="16"/>
      <c r="G17" s="16"/>
      <c r="H17" s="16"/>
      <c r="I17" s="16"/>
      <c r="J17" s="16"/>
      <c r="K17" s="16" t="s">
        <v>11</v>
      </c>
      <c r="L17" s="16"/>
      <c r="M17" s="16" t="s">
        <v>10</v>
      </c>
      <c r="N17" s="16"/>
      <c r="O17" s="16"/>
      <c r="P17" s="16" t="s">
        <v>9</v>
      </c>
      <c r="Q17" s="16"/>
      <c r="R17" s="16"/>
    </row>
    <row r="18" spans="2:18" ht="20.100000000000001" customHeight="1">
      <c r="B18" s="7">
        <f>ROW()-17</f>
        <v>1</v>
      </c>
      <c r="C18" s="36" t="s">
        <v>37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30000</v>
      </c>
      <c r="N18" s="26"/>
      <c r="O18" s="27"/>
      <c r="P18" s="28">
        <f>IF(M18="","",K18*M18)</f>
        <v>30000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39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27500</v>
      </c>
      <c r="N19" s="51"/>
      <c r="O19" s="52"/>
      <c r="P19" s="28">
        <f t="shared" ref="P19:P35" si="1">IF(M19="","",K19*M19)</f>
        <v>27500</v>
      </c>
      <c r="Q19" s="29"/>
      <c r="R19" s="30"/>
    </row>
    <row r="20" spans="2:18" ht="20.100000000000001" customHeight="1">
      <c r="B20" s="7">
        <f t="shared" si="0"/>
        <v>3</v>
      </c>
      <c r="C20" s="33" t="s">
        <v>25</v>
      </c>
      <c r="D20" s="34"/>
      <c r="E20" s="34"/>
      <c r="F20" s="34"/>
      <c r="G20" s="34"/>
      <c r="H20" s="34"/>
      <c r="I20" s="34"/>
      <c r="J20" s="35"/>
      <c r="K20" s="23">
        <v>1</v>
      </c>
      <c r="L20" s="24"/>
      <c r="M20" s="50">
        <v>3750</v>
      </c>
      <c r="N20" s="51"/>
      <c r="O20" s="52"/>
      <c r="P20" s="28">
        <f t="shared" si="1"/>
        <v>3750</v>
      </c>
      <c r="Q20" s="29"/>
      <c r="R20" s="30"/>
    </row>
    <row r="21" spans="2:18" ht="20.100000000000001" customHeight="1">
      <c r="B21" s="7">
        <f t="shared" si="0"/>
        <v>4</v>
      </c>
      <c r="C21" s="36"/>
      <c r="D21" s="34"/>
      <c r="E21" s="34"/>
      <c r="F21" s="34"/>
      <c r="G21" s="34"/>
      <c r="H21" s="34"/>
      <c r="I21" s="34"/>
      <c r="J21" s="35"/>
      <c r="K21" s="46"/>
      <c r="L21" s="46"/>
      <c r="M21" s="47"/>
      <c r="N21" s="47"/>
      <c r="O21" s="47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6"/>
      <c r="D22" s="34"/>
      <c r="E22" s="34"/>
      <c r="F22" s="34"/>
      <c r="G22" s="34"/>
      <c r="H22" s="34"/>
      <c r="I22" s="34"/>
      <c r="J22" s="35"/>
      <c r="K22" s="37"/>
      <c r="L22" s="37"/>
      <c r="M22" s="38"/>
      <c r="N22" s="38"/>
      <c r="O22" s="38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6"/>
      <c r="D23" s="36"/>
      <c r="E23" s="36"/>
      <c r="F23" s="36"/>
      <c r="G23" s="36"/>
      <c r="H23" s="36"/>
      <c r="I23" s="36"/>
      <c r="J23" s="36"/>
      <c r="K23" s="37"/>
      <c r="L23" s="37"/>
      <c r="M23" s="45"/>
      <c r="N23" s="45"/>
      <c r="O23" s="45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6"/>
      <c r="D24" s="36"/>
      <c r="E24" s="36"/>
      <c r="F24" s="36"/>
      <c r="G24" s="36"/>
      <c r="H24" s="36"/>
      <c r="I24" s="36"/>
      <c r="J24" s="36"/>
      <c r="K24" s="37"/>
      <c r="L24" s="37"/>
      <c r="M24" s="45"/>
      <c r="N24" s="45"/>
      <c r="O24" s="45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6"/>
      <c r="D25" s="36"/>
      <c r="E25" s="36"/>
      <c r="F25" s="36"/>
      <c r="G25" s="36"/>
      <c r="H25" s="36"/>
      <c r="I25" s="36"/>
      <c r="J25" s="36"/>
      <c r="K25" s="37"/>
      <c r="L25" s="37"/>
      <c r="M25" s="38"/>
      <c r="N25" s="38"/>
      <c r="O25" s="38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6"/>
      <c r="D34" s="36"/>
      <c r="E34" s="36"/>
      <c r="F34" s="36"/>
      <c r="G34" s="36"/>
      <c r="H34" s="36"/>
      <c r="I34" s="36"/>
      <c r="J34" s="36"/>
      <c r="K34" s="37"/>
      <c r="L34" s="37"/>
      <c r="M34" s="38"/>
      <c r="N34" s="38"/>
      <c r="O34" s="38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31"/>
      <c r="D36" s="31"/>
      <c r="E36" s="31"/>
      <c r="F36" s="31"/>
      <c r="G36" s="31"/>
      <c r="H36" s="3"/>
      <c r="I36" s="3"/>
      <c r="J36" s="16" t="s">
        <v>16</v>
      </c>
      <c r="K36" s="16"/>
      <c r="L36" s="16"/>
      <c r="M36" s="32">
        <f>SUM(P18:R21)</f>
        <v>61250</v>
      </c>
      <c r="N36" s="32"/>
      <c r="O36" s="32"/>
      <c r="P36" s="32"/>
      <c r="Q36" s="32"/>
      <c r="R36" s="32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16" t="s">
        <v>28</v>
      </c>
      <c r="K37" s="16"/>
      <c r="L37" s="16"/>
      <c r="M37" s="17">
        <f>M36*0.1</f>
        <v>6125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16" t="s">
        <v>26</v>
      </c>
      <c r="K38" s="16"/>
      <c r="L38" s="16"/>
      <c r="M38" s="17">
        <f>SUM(M36:R37)</f>
        <v>67375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16" t="s">
        <v>12</v>
      </c>
      <c r="C41" s="1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16"/>
      <c r="C42" s="16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16"/>
      <c r="C43" s="16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L8:R8"/>
    <mergeCell ref="L9:R9"/>
    <mergeCell ref="B2:R2"/>
    <mergeCell ref="B4:H4"/>
    <mergeCell ref="I4:J4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M1:N1"/>
    <mergeCell ref="O1:R1"/>
    <mergeCell ref="C8:J8"/>
    <mergeCell ref="B5:D5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</mergeCells>
  <phoneticPr fontId="5"/>
  <hyperlinks>
    <hyperlink ref="N13" r:id="rId1" xr:uid="{C509B8FD-76E5-4156-A61A-25E147811EC0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5F68-26E6-415F-914C-719E59C05F02}">
  <sheetPr>
    <pageSetUpPr fitToPage="1"/>
  </sheetPr>
  <dimension ref="B1:V46"/>
  <sheetViews>
    <sheetView showGridLines="0" view="pageBreakPreview" topLeftCell="A30" zoomScale="110" zoomScaleNormal="100" zoomScaleSheetLayoutView="110" workbookViewId="0">
      <selection activeCell="M20" sqref="M20:O20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47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69" t="s">
        <v>42</v>
      </c>
      <c r="C4" s="69"/>
      <c r="D4" s="69"/>
      <c r="E4" s="69"/>
      <c r="F4" s="69"/>
      <c r="G4" s="69"/>
      <c r="H4" s="69"/>
      <c r="I4" s="70" t="s">
        <v>0</v>
      </c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71" t="s">
        <v>43</v>
      </c>
      <c r="F5" s="71"/>
      <c r="G5" s="71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41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5"/>
      <c r="P13" s="55"/>
      <c r="Q13" s="55"/>
      <c r="R13" s="55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57" t="s">
        <v>6</v>
      </c>
      <c r="C15" s="58"/>
      <c r="D15" s="58"/>
      <c r="E15" s="59">
        <f>M38</f>
        <v>83875</v>
      </c>
      <c r="F15" s="59"/>
      <c r="G15" s="59"/>
      <c r="H15" s="59"/>
      <c r="I15" s="60" t="s">
        <v>7</v>
      </c>
      <c r="J15" s="61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16" t="s">
        <v>13</v>
      </c>
      <c r="D17" s="16"/>
      <c r="E17" s="16"/>
      <c r="F17" s="16"/>
      <c r="G17" s="16"/>
      <c r="H17" s="16"/>
      <c r="I17" s="16"/>
      <c r="J17" s="16"/>
      <c r="K17" s="16" t="s">
        <v>11</v>
      </c>
      <c r="L17" s="16"/>
      <c r="M17" s="16" t="s">
        <v>10</v>
      </c>
      <c r="N17" s="16"/>
      <c r="O17" s="16"/>
      <c r="P17" s="16" t="s">
        <v>9</v>
      </c>
      <c r="Q17" s="16"/>
      <c r="R17" s="16"/>
    </row>
    <row r="18" spans="2:18" ht="20.100000000000001" customHeight="1">
      <c r="B18" s="7">
        <f>ROW()-17</f>
        <v>1</v>
      </c>
      <c r="C18" s="36" t="s">
        <v>37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30000</v>
      </c>
      <c r="N18" s="26"/>
      <c r="O18" s="27"/>
      <c r="P18" s="28">
        <f>IF(M18="","",K18*M18)</f>
        <v>30000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38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42500</v>
      </c>
      <c r="N19" s="51"/>
      <c r="O19" s="52"/>
      <c r="P19" s="28">
        <f t="shared" ref="P19:P35" si="1">IF(M19="","",K19*M19)</f>
        <v>42500</v>
      </c>
      <c r="Q19" s="29"/>
      <c r="R19" s="30"/>
    </row>
    <row r="20" spans="2:18" ht="20.100000000000001" customHeight="1">
      <c r="B20" s="7">
        <f t="shared" si="0"/>
        <v>3</v>
      </c>
      <c r="C20" s="33" t="s">
        <v>25</v>
      </c>
      <c r="D20" s="34"/>
      <c r="E20" s="34"/>
      <c r="F20" s="34"/>
      <c r="G20" s="34"/>
      <c r="H20" s="34"/>
      <c r="I20" s="34"/>
      <c r="J20" s="35"/>
      <c r="K20" s="23">
        <v>1</v>
      </c>
      <c r="L20" s="24"/>
      <c r="M20" s="50">
        <v>3750</v>
      </c>
      <c r="N20" s="51"/>
      <c r="O20" s="52"/>
      <c r="P20" s="28">
        <f t="shared" si="1"/>
        <v>3750</v>
      </c>
      <c r="Q20" s="29"/>
      <c r="R20" s="30"/>
    </row>
    <row r="21" spans="2:18" ht="20.100000000000001" customHeight="1">
      <c r="B21" s="7">
        <f t="shared" si="0"/>
        <v>4</v>
      </c>
      <c r="C21" s="36"/>
      <c r="D21" s="34"/>
      <c r="E21" s="34"/>
      <c r="F21" s="34"/>
      <c r="G21" s="34"/>
      <c r="H21" s="34"/>
      <c r="I21" s="34"/>
      <c r="J21" s="35"/>
      <c r="K21" s="46"/>
      <c r="L21" s="46"/>
      <c r="M21" s="47"/>
      <c r="N21" s="47"/>
      <c r="O21" s="47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6"/>
      <c r="D22" s="34"/>
      <c r="E22" s="34"/>
      <c r="F22" s="34"/>
      <c r="G22" s="34"/>
      <c r="H22" s="34"/>
      <c r="I22" s="34"/>
      <c r="J22" s="35"/>
      <c r="K22" s="37"/>
      <c r="L22" s="37"/>
      <c r="M22" s="38"/>
      <c r="N22" s="38"/>
      <c r="O22" s="38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6"/>
      <c r="D23" s="36"/>
      <c r="E23" s="36"/>
      <c r="F23" s="36"/>
      <c r="G23" s="36"/>
      <c r="H23" s="36"/>
      <c r="I23" s="36"/>
      <c r="J23" s="36"/>
      <c r="K23" s="37"/>
      <c r="L23" s="37"/>
      <c r="M23" s="45"/>
      <c r="N23" s="45"/>
      <c r="O23" s="45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6"/>
      <c r="D24" s="36"/>
      <c r="E24" s="36"/>
      <c r="F24" s="36"/>
      <c r="G24" s="36"/>
      <c r="H24" s="36"/>
      <c r="I24" s="36"/>
      <c r="J24" s="36"/>
      <c r="K24" s="37"/>
      <c r="L24" s="37"/>
      <c r="M24" s="45"/>
      <c r="N24" s="45"/>
      <c r="O24" s="45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6"/>
      <c r="D25" s="36"/>
      <c r="E25" s="36"/>
      <c r="F25" s="36"/>
      <c r="G25" s="36"/>
      <c r="H25" s="36"/>
      <c r="I25" s="36"/>
      <c r="J25" s="36"/>
      <c r="K25" s="37"/>
      <c r="L25" s="37"/>
      <c r="M25" s="38"/>
      <c r="N25" s="38"/>
      <c r="O25" s="38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6"/>
      <c r="D34" s="36"/>
      <c r="E34" s="36"/>
      <c r="F34" s="36"/>
      <c r="G34" s="36"/>
      <c r="H34" s="36"/>
      <c r="I34" s="36"/>
      <c r="J34" s="36"/>
      <c r="K34" s="37"/>
      <c r="L34" s="37"/>
      <c r="M34" s="38"/>
      <c r="N34" s="38"/>
      <c r="O34" s="38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31"/>
      <c r="D36" s="31"/>
      <c r="E36" s="31"/>
      <c r="F36" s="31"/>
      <c r="G36" s="31"/>
      <c r="H36" s="3"/>
      <c r="I36" s="3"/>
      <c r="J36" s="16" t="s">
        <v>16</v>
      </c>
      <c r="K36" s="16"/>
      <c r="L36" s="16"/>
      <c r="M36" s="32">
        <f>SUM(P18:R21)</f>
        <v>76250</v>
      </c>
      <c r="N36" s="32"/>
      <c r="O36" s="32"/>
      <c r="P36" s="32"/>
      <c r="Q36" s="32"/>
      <c r="R36" s="32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16" t="s">
        <v>28</v>
      </c>
      <c r="K37" s="16"/>
      <c r="L37" s="16"/>
      <c r="M37" s="17">
        <f>M36*0.1</f>
        <v>7625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16" t="s">
        <v>26</v>
      </c>
      <c r="K38" s="16"/>
      <c r="L38" s="16"/>
      <c r="M38" s="17">
        <f>SUM(M36:R37)</f>
        <v>83875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16" t="s">
        <v>12</v>
      </c>
      <c r="C41" s="1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16"/>
      <c r="C42" s="16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16"/>
      <c r="C43" s="16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1C22F4DC-04A2-4B23-B5BB-6BF4DF798B03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A40C-C857-4B40-B516-9C83AB8969E5}">
  <sheetPr>
    <pageSetUpPr fitToPage="1"/>
  </sheetPr>
  <dimension ref="B1:V46"/>
  <sheetViews>
    <sheetView showGridLines="0" view="pageBreakPreview" topLeftCell="A12" zoomScale="110" zoomScaleNormal="100" zoomScaleSheetLayoutView="110" zoomScalePageLayoutView="90" workbookViewId="0">
      <selection activeCell="M19" sqref="M19:O19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46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69" t="s">
        <v>44</v>
      </c>
      <c r="C4" s="69"/>
      <c r="D4" s="69"/>
      <c r="E4" s="69"/>
      <c r="F4" s="69"/>
      <c r="G4" s="69"/>
      <c r="H4" s="69"/>
      <c r="I4" s="70" t="s">
        <v>0</v>
      </c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30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45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128425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48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35000</v>
      </c>
      <c r="N18" s="26"/>
      <c r="O18" s="27"/>
      <c r="P18" s="28">
        <f>IF(M18="","",K18*M18)</f>
        <v>35000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3750</v>
      </c>
      <c r="N19" s="51"/>
      <c r="O19" s="52"/>
      <c r="P19" s="28">
        <f t="shared" ref="P19:P35" si="1">IF(M19="","",K19*M19)</f>
        <v>3750</v>
      </c>
      <c r="Q19" s="29"/>
      <c r="R19" s="30"/>
    </row>
    <row r="20" spans="2:18" ht="20.100000000000001" customHeight="1">
      <c r="B20" s="7">
        <f t="shared" si="0"/>
        <v>3</v>
      </c>
      <c r="C20" s="33" t="s">
        <v>27</v>
      </c>
      <c r="D20" s="34"/>
      <c r="E20" s="34"/>
      <c r="F20" s="34"/>
      <c r="G20" s="34"/>
      <c r="H20" s="34"/>
      <c r="I20" s="34"/>
      <c r="J20" s="35"/>
      <c r="K20" s="48">
        <v>20000</v>
      </c>
      <c r="L20" s="49"/>
      <c r="M20" s="85">
        <v>3.9</v>
      </c>
      <c r="N20" s="86"/>
      <c r="O20" s="87"/>
      <c r="P20" s="28">
        <f t="shared" si="1"/>
        <v>78000</v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116750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11675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128425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9FD4A4B7-2C21-4A17-A858-066D0D9002B0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D630-52B3-4E89-8796-FEFA8CB34AE5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U6" sqref="U6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49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44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30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50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57200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51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14500</v>
      </c>
      <c r="N18" s="26"/>
      <c r="O18" s="27"/>
      <c r="P18" s="28">
        <f>IF(M18="","",K18*M18)</f>
        <v>14500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52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37500</v>
      </c>
      <c r="N19" s="51"/>
      <c r="O19" s="52"/>
      <c r="P19" s="28">
        <f t="shared" ref="P19:P35" si="1">IF(M19="","",K19*M19)</f>
        <v>37500</v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85"/>
      <c r="N20" s="86"/>
      <c r="O20" s="87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52000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5200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57200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DF164C85-2567-4049-8193-4B68800FCD24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4CE02-1448-4BB2-8C34-D9C4FA92D13D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D43" sqref="D43:R43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54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44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30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53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44550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55</v>
      </c>
      <c r="D18" s="34"/>
      <c r="E18" s="34"/>
      <c r="F18" s="34"/>
      <c r="G18" s="34"/>
      <c r="H18" s="34"/>
      <c r="I18" s="34"/>
      <c r="J18" s="35"/>
      <c r="K18" s="48">
        <v>2</v>
      </c>
      <c r="L18" s="49"/>
      <c r="M18" s="25">
        <v>16500</v>
      </c>
      <c r="N18" s="26"/>
      <c r="O18" s="27"/>
      <c r="P18" s="28">
        <f>IF(M18="","",K18*M18)</f>
        <v>33000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2</v>
      </c>
      <c r="L19" s="49"/>
      <c r="M19" s="50">
        <v>3750</v>
      </c>
      <c r="N19" s="51"/>
      <c r="O19" s="52"/>
      <c r="P19" s="28">
        <f t="shared" ref="P19:P35" si="1">IF(M19="","",K19*M19)</f>
        <v>7500</v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85"/>
      <c r="N20" s="86"/>
      <c r="O20" s="87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40500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4050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44550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 t="s">
        <v>56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 t="s">
        <v>57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89A0C3E9-F12A-467F-A4C1-4EEBDF025930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424F-71F8-45AA-8E44-16EA95434A01}">
  <sheetPr>
    <pageSetUpPr fitToPage="1"/>
  </sheetPr>
  <dimension ref="B1:V46"/>
  <sheetViews>
    <sheetView showGridLines="0" view="pageBreakPreview" topLeftCell="A12" zoomScale="110" zoomScaleNormal="100" zoomScaleSheetLayoutView="110" zoomScalePageLayoutView="90" workbookViewId="0">
      <selection activeCell="K20" sqref="K20:L20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58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59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60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61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71500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62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21250</v>
      </c>
      <c r="N18" s="26"/>
      <c r="O18" s="27"/>
      <c r="P18" s="28">
        <f>IF(M18="","",K18*M18)</f>
        <v>21250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3750</v>
      </c>
      <c r="N19" s="51"/>
      <c r="O19" s="52"/>
      <c r="P19" s="28">
        <f t="shared" ref="P19:P35" si="1">IF(M19="","",K19*M19)</f>
        <v>3750</v>
      </c>
      <c r="Q19" s="29"/>
      <c r="R19" s="30"/>
    </row>
    <row r="20" spans="2:18" ht="20.100000000000001" customHeight="1">
      <c r="B20" s="7">
        <f t="shared" si="0"/>
        <v>3</v>
      </c>
      <c r="C20" s="33" t="s">
        <v>27</v>
      </c>
      <c r="D20" s="34"/>
      <c r="E20" s="34"/>
      <c r="F20" s="34"/>
      <c r="G20" s="34"/>
      <c r="H20" s="34"/>
      <c r="I20" s="34"/>
      <c r="J20" s="35"/>
      <c r="K20" s="48">
        <v>10000</v>
      </c>
      <c r="L20" s="49"/>
      <c r="M20" s="85">
        <v>4</v>
      </c>
      <c r="N20" s="86"/>
      <c r="O20" s="87"/>
      <c r="P20" s="28">
        <f t="shared" si="1"/>
        <v>40000</v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65000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6500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71500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4113B036-0D6B-48C4-983B-661D7ED5DF75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CC02-E789-493D-B21D-4E3224DB0A5C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W24" sqref="W24:X24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63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59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60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64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101750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65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48750</v>
      </c>
      <c r="N18" s="26"/>
      <c r="O18" s="27"/>
      <c r="P18" s="28">
        <f>IF(M18="","",K18*M18)</f>
        <v>48750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3750</v>
      </c>
      <c r="N19" s="51"/>
      <c r="O19" s="52"/>
      <c r="P19" s="28">
        <f t="shared" ref="P19:P35" si="1">IF(M19="","",K19*M19)</f>
        <v>3750</v>
      </c>
      <c r="Q19" s="29"/>
      <c r="R19" s="30"/>
    </row>
    <row r="20" spans="2:18" ht="20.100000000000001" customHeight="1">
      <c r="B20" s="7">
        <f t="shared" si="0"/>
        <v>3</v>
      </c>
      <c r="C20" s="33" t="s">
        <v>27</v>
      </c>
      <c r="D20" s="34"/>
      <c r="E20" s="34"/>
      <c r="F20" s="34"/>
      <c r="G20" s="34"/>
      <c r="H20" s="34"/>
      <c r="I20" s="34"/>
      <c r="J20" s="35"/>
      <c r="K20" s="48">
        <v>10000</v>
      </c>
      <c r="L20" s="49"/>
      <c r="M20" s="85">
        <v>4</v>
      </c>
      <c r="N20" s="86"/>
      <c r="O20" s="87"/>
      <c r="P20" s="28">
        <f t="shared" si="1"/>
        <v>40000</v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92500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9250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101750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58275E20-91EA-4AD8-B3E4-49FE4406D50E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5129-A50B-48EE-9C4C-CDF2133ED502}">
  <sheetPr>
    <pageSetUpPr fitToPage="1"/>
  </sheetPr>
  <dimension ref="B1:V46"/>
  <sheetViews>
    <sheetView showGridLines="0" view="pageBreakPreview" topLeftCell="A5" zoomScale="110" zoomScaleNormal="100" zoomScaleSheetLayoutView="110" zoomScalePageLayoutView="90" workbookViewId="0">
      <selection activeCell="V15" sqref="V15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66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59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60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67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17020.3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68</v>
      </c>
      <c r="D18" s="34"/>
      <c r="E18" s="34"/>
      <c r="F18" s="34"/>
      <c r="G18" s="34"/>
      <c r="H18" s="34"/>
      <c r="I18" s="34"/>
      <c r="J18" s="35"/>
      <c r="K18" s="48">
        <v>10</v>
      </c>
      <c r="L18" s="49"/>
      <c r="M18" s="25">
        <v>1500</v>
      </c>
      <c r="N18" s="26"/>
      <c r="O18" s="27"/>
      <c r="P18" s="28">
        <f>IF(M18="","",K18*M18)</f>
        <v>15000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114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473</v>
      </c>
      <c r="N19" s="51"/>
      <c r="O19" s="52"/>
      <c r="P19" s="28">
        <f t="shared" ref="P19:P35" si="1">IF(M19="","",K19*M19)</f>
        <v>473</v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85"/>
      <c r="N20" s="86"/>
      <c r="O20" s="87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15473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1547.3000000000002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17020.3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C61FF54D-94D3-4B09-892E-03CC54E62FB4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9FEB8-DC68-4D18-B407-C78368055D4A}">
  <sheetPr>
    <pageSetUpPr fitToPage="1"/>
  </sheetPr>
  <dimension ref="B1:V46"/>
  <sheetViews>
    <sheetView showGridLines="0" view="pageBreakPreview" topLeftCell="B30" zoomScale="110" zoomScaleNormal="100" zoomScaleSheetLayoutView="110" zoomScalePageLayoutView="90" workbookViewId="0">
      <selection activeCell="S46" sqref="S46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69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70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71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72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95975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73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48750</v>
      </c>
      <c r="N18" s="26"/>
      <c r="O18" s="27"/>
      <c r="P18" s="28">
        <f>IF(M18="","",K18*M18)</f>
        <v>48750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2500</v>
      </c>
      <c r="N19" s="51"/>
      <c r="O19" s="52"/>
      <c r="P19" s="28">
        <f t="shared" ref="P19:P35" si="1">IF(M19="","",K19*M19)</f>
        <v>2500</v>
      </c>
      <c r="Q19" s="29"/>
      <c r="R19" s="30"/>
    </row>
    <row r="20" spans="2:18" ht="20.100000000000001" customHeight="1">
      <c r="B20" s="7">
        <f t="shared" si="0"/>
        <v>3</v>
      </c>
      <c r="C20" s="33" t="s">
        <v>27</v>
      </c>
      <c r="D20" s="34"/>
      <c r="E20" s="34"/>
      <c r="F20" s="34"/>
      <c r="G20" s="34"/>
      <c r="H20" s="34"/>
      <c r="I20" s="34"/>
      <c r="J20" s="35"/>
      <c r="K20" s="48">
        <v>9000</v>
      </c>
      <c r="L20" s="49"/>
      <c r="M20" s="85">
        <v>4</v>
      </c>
      <c r="N20" s="86"/>
      <c r="O20" s="87"/>
      <c r="P20" s="28">
        <f t="shared" si="1"/>
        <v>36000</v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87250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8725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95975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 t="s">
        <v>74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36CC37C4-B353-4BBB-B81D-2AC4BEB228B2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DF1E-69D2-4E14-BCBA-F647C9264A51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X43" sqref="X43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77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75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76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78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118800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79</v>
      </c>
      <c r="D18" s="34"/>
      <c r="E18" s="34"/>
      <c r="F18" s="34"/>
      <c r="G18" s="34"/>
      <c r="H18" s="34"/>
      <c r="I18" s="34"/>
      <c r="J18" s="35"/>
      <c r="K18" s="48">
        <v>12</v>
      </c>
      <c r="L18" s="49"/>
      <c r="M18" s="25">
        <v>9000</v>
      </c>
      <c r="N18" s="26"/>
      <c r="O18" s="27"/>
      <c r="P18" s="28">
        <f>IF(M18="","",K18*M18)</f>
        <v>108000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80</v>
      </c>
      <c r="D19" s="34"/>
      <c r="E19" s="34"/>
      <c r="F19" s="34"/>
      <c r="G19" s="34"/>
      <c r="H19" s="34"/>
      <c r="I19" s="34"/>
      <c r="J19" s="35"/>
      <c r="K19" s="48"/>
      <c r="L19" s="49"/>
      <c r="M19" s="50"/>
      <c r="N19" s="51"/>
      <c r="O19" s="52"/>
      <c r="P19" s="28" t="str">
        <f t="shared" ref="P19:P35" si="1">IF(M19="","",K19*M19)</f>
        <v/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85"/>
      <c r="N20" s="86"/>
      <c r="O20" s="87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108000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10800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118800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47F90D80-CA38-4FDC-A233-DC7093AEEAFD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BF22-8476-4596-AAC7-73500D840E26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X10" sqref="X10:X11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81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44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30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82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62539.95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82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53636</v>
      </c>
      <c r="N18" s="26"/>
      <c r="O18" s="27"/>
      <c r="P18" s="28">
        <f>IF(M18="","",K18*M18)</f>
        <v>53636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3218.5</v>
      </c>
      <c r="N19" s="51"/>
      <c r="O19" s="52"/>
      <c r="P19" s="28">
        <f t="shared" ref="P19:P35" si="1">IF(M19="","",K19*M19)</f>
        <v>3218.5</v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85"/>
      <c r="N20" s="86"/>
      <c r="O20" s="87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56854.5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5685.4500000000007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62539.95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0F5FFA33-941F-40AD-BAAE-2758754B6163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CAE9-66E8-4C3F-98BC-255543928039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Z20" sqref="Z20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83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75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76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84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2019.6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86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1500</v>
      </c>
      <c r="N18" s="26"/>
      <c r="O18" s="27"/>
      <c r="P18" s="28">
        <f>IF(M18="","",K18*M18)</f>
        <v>1500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336</v>
      </c>
      <c r="N19" s="51"/>
      <c r="O19" s="52"/>
      <c r="P19" s="28">
        <f t="shared" ref="P19:P35" si="1">IF(M19="","",K19*M19)</f>
        <v>336</v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85"/>
      <c r="N20" s="86"/>
      <c r="O20" s="87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25"/>
      <c r="N21" s="26"/>
      <c r="O21" s="27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1836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183.60000000000002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2019.6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A1231A72-416A-408B-994D-D35366C11CAA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4AB2-9D21-4EAF-A1E6-AE3F507DB86C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B2" sqref="B2:R2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111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89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87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88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8800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88</v>
      </c>
      <c r="D18" s="34"/>
      <c r="E18" s="34"/>
      <c r="F18" s="34"/>
      <c r="G18" s="34"/>
      <c r="H18" s="34"/>
      <c r="I18" s="34"/>
      <c r="J18" s="35"/>
      <c r="K18" s="48">
        <v>100</v>
      </c>
      <c r="L18" s="49"/>
      <c r="M18" s="25">
        <v>80</v>
      </c>
      <c r="N18" s="26"/>
      <c r="O18" s="27"/>
      <c r="P18" s="28">
        <f>IF(M18="","",K18*M18)</f>
        <v>8000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85</v>
      </c>
      <c r="D19" s="34"/>
      <c r="E19" s="34"/>
      <c r="F19" s="34"/>
      <c r="G19" s="34"/>
      <c r="H19" s="34"/>
      <c r="I19" s="34"/>
      <c r="J19" s="35"/>
      <c r="K19" s="48"/>
      <c r="L19" s="49"/>
      <c r="M19" s="50"/>
      <c r="N19" s="51"/>
      <c r="O19" s="52"/>
      <c r="P19" s="28" t="str">
        <f t="shared" ref="P19:P35" si="1">IF(M19="","",K19*M19)</f>
        <v/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85"/>
      <c r="N20" s="86"/>
      <c r="O20" s="87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8000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800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8800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6B467AB3-4B38-4299-BB6E-29D74652CD10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DDECE-2B34-425B-B1B2-DA6BB9D18EB4}">
  <sheetPr>
    <pageSetUpPr fitToPage="1"/>
  </sheetPr>
  <dimension ref="B1:V46"/>
  <sheetViews>
    <sheetView showGridLines="0" view="pageBreakPreview" topLeftCell="A25" zoomScale="110" zoomScaleNormal="100" zoomScaleSheetLayoutView="110" zoomScalePageLayoutView="90" workbookViewId="0">
      <selection activeCell="W18" sqref="W18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112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89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87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92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104445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90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48750</v>
      </c>
      <c r="N18" s="26"/>
      <c r="O18" s="27"/>
      <c r="P18" s="28">
        <f>IF(M18="","",K18*M18)</f>
        <v>48750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91</v>
      </c>
      <c r="D19" s="34"/>
      <c r="E19" s="34"/>
      <c r="F19" s="34"/>
      <c r="G19" s="34"/>
      <c r="H19" s="34"/>
      <c r="I19" s="34"/>
      <c r="J19" s="35"/>
      <c r="K19" s="48">
        <v>10000</v>
      </c>
      <c r="L19" s="49"/>
      <c r="M19" s="98">
        <v>4.37</v>
      </c>
      <c r="N19" s="99"/>
      <c r="O19" s="100"/>
      <c r="P19" s="28">
        <f t="shared" ref="P19:P35" si="1">IF(M19="","",K19*M19)</f>
        <v>43700</v>
      </c>
      <c r="Q19" s="29"/>
      <c r="R19" s="30"/>
    </row>
    <row r="20" spans="2:18" ht="20.100000000000001" customHeight="1">
      <c r="B20" s="7">
        <f t="shared" si="0"/>
        <v>3</v>
      </c>
      <c r="C20" s="33" t="s">
        <v>25</v>
      </c>
      <c r="D20" s="34"/>
      <c r="E20" s="34"/>
      <c r="F20" s="34"/>
      <c r="G20" s="34"/>
      <c r="H20" s="34"/>
      <c r="I20" s="34"/>
      <c r="J20" s="35"/>
      <c r="K20" s="48">
        <v>1</v>
      </c>
      <c r="L20" s="49"/>
      <c r="M20" s="50">
        <v>2500</v>
      </c>
      <c r="N20" s="51"/>
      <c r="O20" s="52"/>
      <c r="P20" s="28">
        <f t="shared" si="1"/>
        <v>2500</v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94950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9495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104445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2AB8ECF6-46E5-4420-A275-40B24289AFE2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5E8F6-8B9F-4507-A9EB-241A902F5372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B2" sqref="B2:R2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113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89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87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95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73700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96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60000</v>
      </c>
      <c r="N18" s="26"/>
      <c r="O18" s="27"/>
      <c r="P18" s="28">
        <f>IF(M18="","",K18*M18)</f>
        <v>60000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97</v>
      </c>
      <c r="D19" s="34"/>
      <c r="E19" s="34"/>
      <c r="F19" s="34"/>
      <c r="G19" s="34"/>
      <c r="H19" s="34"/>
      <c r="I19" s="34"/>
      <c r="J19" s="35"/>
      <c r="K19" s="48"/>
      <c r="L19" s="49"/>
      <c r="M19" s="50"/>
      <c r="N19" s="51"/>
      <c r="O19" s="52"/>
      <c r="P19" s="28" t="str">
        <f t="shared" ref="P19:P35" si="1">IF(M19="","",K19*M19)</f>
        <v/>
      </c>
      <c r="Q19" s="29"/>
      <c r="R19" s="30"/>
    </row>
    <row r="20" spans="2:18" ht="20.100000000000001" customHeight="1">
      <c r="B20" s="7">
        <f t="shared" si="0"/>
        <v>3</v>
      </c>
      <c r="C20" s="33" t="s">
        <v>100</v>
      </c>
      <c r="D20" s="34"/>
      <c r="E20" s="34"/>
      <c r="F20" s="34"/>
      <c r="G20" s="34"/>
      <c r="H20" s="34"/>
      <c r="I20" s="34"/>
      <c r="J20" s="35"/>
      <c r="K20" s="48">
        <v>1</v>
      </c>
      <c r="L20" s="49"/>
      <c r="M20" s="50">
        <v>7000</v>
      </c>
      <c r="N20" s="51"/>
      <c r="O20" s="52"/>
      <c r="P20" s="28">
        <f t="shared" si="1"/>
        <v>7000</v>
      </c>
      <c r="Q20" s="29"/>
      <c r="R20" s="30"/>
    </row>
    <row r="21" spans="2:18" ht="20.100000000000001" customHeight="1">
      <c r="B21" s="7">
        <f t="shared" si="0"/>
        <v>4</v>
      </c>
      <c r="C21" s="20" t="s">
        <v>98</v>
      </c>
      <c r="D21" s="21"/>
      <c r="E21" s="21"/>
      <c r="F21" s="21"/>
      <c r="G21" s="21"/>
      <c r="H21" s="21"/>
      <c r="I21" s="21"/>
      <c r="J21" s="22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20" t="s">
        <v>99</v>
      </c>
      <c r="D22" s="21"/>
      <c r="E22" s="21"/>
      <c r="F22" s="21"/>
      <c r="G22" s="21"/>
      <c r="H22" s="21"/>
      <c r="I22" s="21"/>
      <c r="J22" s="22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67000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6700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73700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 t="s">
        <v>101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 t="s">
        <v>102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3D860682-012B-4249-A9B8-F12118C9DCCD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3AEC-E238-451C-AE19-82F1C8FCA275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V12" sqref="V12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93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103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104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105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50875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90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43750</v>
      </c>
      <c r="N18" s="26"/>
      <c r="O18" s="27"/>
      <c r="P18" s="28">
        <f>IF(M18="","",K18*M18)</f>
        <v>43750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2500</v>
      </c>
      <c r="N19" s="51"/>
      <c r="O19" s="52"/>
      <c r="P19" s="28">
        <f t="shared" ref="P19:P35" si="1">IF(M19="","",K19*M19)</f>
        <v>2500</v>
      </c>
      <c r="Q19" s="29"/>
      <c r="R19" s="30"/>
    </row>
    <row r="20" spans="2:18" ht="20.100000000000001" customHeight="1">
      <c r="B20" s="7">
        <f t="shared" si="0"/>
        <v>3</v>
      </c>
      <c r="C20" s="33" t="s">
        <v>106</v>
      </c>
      <c r="D20" s="34"/>
      <c r="E20" s="34"/>
      <c r="F20" s="34"/>
      <c r="G20" s="34"/>
      <c r="H20" s="34"/>
      <c r="I20" s="34"/>
      <c r="J20" s="35"/>
      <c r="K20" s="48"/>
      <c r="L20" s="49"/>
      <c r="M20" s="50"/>
      <c r="N20" s="51"/>
      <c r="O20" s="52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46250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4625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50875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9951D241-29B0-48A8-A708-ED5CA7DEC6CD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7E00-A23A-483B-8A23-01EDBE8E21A6}">
  <sheetPr>
    <pageSetUpPr fitToPage="1"/>
  </sheetPr>
  <dimension ref="B1:V46"/>
  <sheetViews>
    <sheetView showGridLines="0" view="pageBreakPreview" topLeftCell="A15" zoomScale="110" zoomScaleNormal="100" zoomScaleSheetLayoutView="110" zoomScalePageLayoutView="90" workbookViewId="0">
      <selection activeCell="M25" sqref="M25:O25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94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103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104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105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72875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107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63750</v>
      </c>
      <c r="N18" s="26"/>
      <c r="O18" s="27"/>
      <c r="P18" s="28">
        <f>IF(M18="","",K18*M18)</f>
        <v>63750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2500</v>
      </c>
      <c r="N19" s="51"/>
      <c r="O19" s="52"/>
      <c r="P19" s="28">
        <f t="shared" ref="P19:P35" si="1">IF(M19="","",K19*M19)</f>
        <v>2500</v>
      </c>
      <c r="Q19" s="29"/>
      <c r="R19" s="30"/>
    </row>
    <row r="20" spans="2:18" ht="20.100000000000001" customHeight="1">
      <c r="B20" s="7">
        <f t="shared" si="0"/>
        <v>3</v>
      </c>
      <c r="C20" s="33" t="s">
        <v>106</v>
      </c>
      <c r="D20" s="34"/>
      <c r="E20" s="34"/>
      <c r="F20" s="34"/>
      <c r="G20" s="34"/>
      <c r="H20" s="34"/>
      <c r="I20" s="34"/>
      <c r="J20" s="35"/>
      <c r="K20" s="48"/>
      <c r="L20" s="49"/>
      <c r="M20" s="50"/>
      <c r="N20" s="51"/>
      <c r="O20" s="52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66250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6625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72875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AE78FC2A-3BC5-4BEA-8D80-31030908BBA5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E1C8-CF21-4E91-BA18-88B7F5B46038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Z18" sqref="Z18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110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108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109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105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121275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90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48750</v>
      </c>
      <c r="N18" s="26"/>
      <c r="O18" s="27"/>
      <c r="P18" s="28">
        <f>IF(M18="","",K18*M18)</f>
        <v>48750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2500</v>
      </c>
      <c r="N19" s="51"/>
      <c r="O19" s="52"/>
      <c r="P19" s="28">
        <f t="shared" ref="P19:P35" si="1">IF(M19="","",K19*M19)</f>
        <v>2500</v>
      </c>
      <c r="Q19" s="29"/>
      <c r="R19" s="30"/>
    </row>
    <row r="20" spans="2:18" ht="20.100000000000001" customHeight="1">
      <c r="B20" s="7">
        <f t="shared" si="0"/>
        <v>3</v>
      </c>
      <c r="C20" s="33" t="s">
        <v>106</v>
      </c>
      <c r="D20" s="34"/>
      <c r="E20" s="34"/>
      <c r="F20" s="34"/>
      <c r="G20" s="34"/>
      <c r="H20" s="34"/>
      <c r="I20" s="34"/>
      <c r="J20" s="35"/>
      <c r="K20" s="48"/>
      <c r="L20" s="49"/>
      <c r="M20" s="50"/>
      <c r="N20" s="51"/>
      <c r="O20" s="52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 t="s">
        <v>27</v>
      </c>
      <c r="D21" s="34"/>
      <c r="E21" s="34"/>
      <c r="F21" s="34"/>
      <c r="G21" s="34"/>
      <c r="H21" s="34"/>
      <c r="I21" s="34"/>
      <c r="J21" s="35"/>
      <c r="K21" s="48">
        <v>10000</v>
      </c>
      <c r="L21" s="49"/>
      <c r="M21" s="82">
        <v>5.9</v>
      </c>
      <c r="N21" s="83"/>
      <c r="O21" s="84"/>
      <c r="P21" s="28">
        <f t="shared" si="1"/>
        <v>59000</v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110250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11025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121275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6251742C-1014-47CE-9DFF-5296091F546E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665C-3B84-4687-BE28-77BFC26FAF18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C24" sqref="C24:J24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58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59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60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61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85525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62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27500</v>
      </c>
      <c r="N18" s="26"/>
      <c r="O18" s="27"/>
      <c r="P18" s="28">
        <f>IF(M18="","",K18*M18)</f>
        <v>27500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3750</v>
      </c>
      <c r="N19" s="51"/>
      <c r="O19" s="52"/>
      <c r="P19" s="28">
        <f t="shared" ref="P19:P35" si="1">IF(M19="","",K19*M19)</f>
        <v>3750</v>
      </c>
      <c r="Q19" s="29"/>
      <c r="R19" s="30"/>
    </row>
    <row r="20" spans="2:18" ht="20.100000000000001" customHeight="1">
      <c r="B20" s="7">
        <f t="shared" si="0"/>
        <v>3</v>
      </c>
      <c r="C20" s="33" t="s">
        <v>27</v>
      </c>
      <c r="D20" s="34"/>
      <c r="E20" s="34"/>
      <c r="F20" s="34"/>
      <c r="G20" s="34"/>
      <c r="H20" s="34"/>
      <c r="I20" s="34"/>
      <c r="J20" s="35"/>
      <c r="K20" s="48">
        <v>10000</v>
      </c>
      <c r="L20" s="49"/>
      <c r="M20" s="85">
        <v>4</v>
      </c>
      <c r="N20" s="86"/>
      <c r="O20" s="87"/>
      <c r="P20" s="28">
        <f t="shared" si="1"/>
        <v>40000</v>
      </c>
      <c r="Q20" s="29"/>
      <c r="R20" s="30"/>
    </row>
    <row r="21" spans="2:18" ht="20.100000000000001" customHeight="1">
      <c r="B21" s="7">
        <f t="shared" si="0"/>
        <v>4</v>
      </c>
      <c r="C21" s="33" t="s">
        <v>115</v>
      </c>
      <c r="D21" s="34"/>
      <c r="E21" s="34"/>
      <c r="F21" s="34"/>
      <c r="G21" s="34"/>
      <c r="H21" s="34"/>
      <c r="I21" s="34"/>
      <c r="J21" s="35"/>
      <c r="K21" s="48">
        <v>1</v>
      </c>
      <c r="L21" s="49"/>
      <c r="M21" s="25">
        <v>6500</v>
      </c>
      <c r="N21" s="26"/>
      <c r="O21" s="27"/>
      <c r="P21" s="28">
        <f t="shared" si="1"/>
        <v>6500</v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77750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7775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85525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062BB620-DBB5-4F88-9829-EF2C662F7A15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4975-2654-421A-91CF-D23988732113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U26" sqref="U26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112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89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87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92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74910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116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43750</v>
      </c>
      <c r="N18" s="26"/>
      <c r="O18" s="27"/>
      <c r="P18" s="28">
        <f>IF(M18="","",K18*M18)</f>
        <v>43750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91</v>
      </c>
      <c r="D19" s="34"/>
      <c r="E19" s="34"/>
      <c r="F19" s="34"/>
      <c r="G19" s="34"/>
      <c r="H19" s="34"/>
      <c r="I19" s="34"/>
      <c r="J19" s="35"/>
      <c r="K19" s="48">
        <v>5000</v>
      </c>
      <c r="L19" s="49"/>
      <c r="M19" s="98">
        <v>4.37</v>
      </c>
      <c r="N19" s="99"/>
      <c r="O19" s="100"/>
      <c r="P19" s="28">
        <f t="shared" ref="P19:P35" si="1">IF(M19="","",K19*M19)</f>
        <v>21850</v>
      </c>
      <c r="Q19" s="29"/>
      <c r="R19" s="30"/>
    </row>
    <row r="20" spans="2:18" ht="20.100000000000001" customHeight="1">
      <c r="B20" s="7">
        <f t="shared" si="0"/>
        <v>3</v>
      </c>
      <c r="C20" s="33" t="s">
        <v>25</v>
      </c>
      <c r="D20" s="34"/>
      <c r="E20" s="34"/>
      <c r="F20" s="34"/>
      <c r="G20" s="34"/>
      <c r="H20" s="34"/>
      <c r="I20" s="34"/>
      <c r="J20" s="35"/>
      <c r="K20" s="48">
        <v>1</v>
      </c>
      <c r="L20" s="49"/>
      <c r="M20" s="50">
        <v>2500</v>
      </c>
      <c r="N20" s="51"/>
      <c r="O20" s="52"/>
      <c r="P20" s="28">
        <f t="shared" si="1"/>
        <v>2500</v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68100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6810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74910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EC2099A2-B2A6-40D7-90B4-C8A73CEA6985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3F31-D781-4DAA-9D92-654DB1484223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M29" sqref="M29:O29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118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44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30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117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62480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119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16300</v>
      </c>
      <c r="N18" s="26"/>
      <c r="O18" s="27"/>
      <c r="P18" s="28">
        <f>IF(M18="","",K18*M18)</f>
        <v>16300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120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19500</v>
      </c>
      <c r="N19" s="51"/>
      <c r="O19" s="52"/>
      <c r="P19" s="28">
        <f t="shared" ref="P19:P35" si="1">IF(M19="","",K19*M19)</f>
        <v>19500</v>
      </c>
      <c r="Q19" s="29"/>
      <c r="R19" s="30"/>
    </row>
    <row r="20" spans="2:18" ht="20.100000000000001" customHeight="1">
      <c r="B20" s="7">
        <f t="shared" si="0"/>
        <v>3</v>
      </c>
      <c r="C20" s="33" t="s">
        <v>121</v>
      </c>
      <c r="D20" s="34"/>
      <c r="E20" s="34"/>
      <c r="F20" s="34"/>
      <c r="G20" s="34"/>
      <c r="H20" s="34"/>
      <c r="I20" s="34"/>
      <c r="J20" s="35"/>
      <c r="K20" s="48">
        <v>1</v>
      </c>
      <c r="L20" s="49"/>
      <c r="M20" s="50">
        <v>21000</v>
      </c>
      <c r="N20" s="51"/>
      <c r="O20" s="52"/>
      <c r="P20" s="28">
        <f t="shared" si="1"/>
        <v>21000</v>
      </c>
      <c r="Q20" s="29"/>
      <c r="R20" s="30"/>
    </row>
    <row r="21" spans="2:18" ht="20.100000000000001" customHeight="1">
      <c r="B21" s="7">
        <f t="shared" si="0"/>
        <v>4</v>
      </c>
      <c r="C21" s="33" t="s">
        <v>106</v>
      </c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56800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5680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62480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0825BC05-A9E8-4772-9CFB-18386473C1F2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545DE-60A8-4985-85CE-5BDF1E35F4E5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AF9" sqref="AF9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122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75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76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123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5500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124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5000</v>
      </c>
      <c r="N18" s="26"/>
      <c r="O18" s="27"/>
      <c r="P18" s="28">
        <f>IF(M18="","",K18*M18)</f>
        <v>5000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125</v>
      </c>
      <c r="D19" s="34"/>
      <c r="E19" s="34"/>
      <c r="F19" s="34"/>
      <c r="G19" s="34"/>
      <c r="H19" s="34"/>
      <c r="I19" s="34"/>
      <c r="J19" s="35"/>
      <c r="K19" s="48"/>
      <c r="L19" s="49"/>
      <c r="M19" s="50"/>
      <c r="N19" s="51"/>
      <c r="O19" s="52"/>
      <c r="P19" s="28" t="str">
        <f t="shared" ref="P19:P35" si="1">IF(M19="","",K19*M19)</f>
        <v/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85"/>
      <c r="N20" s="86"/>
      <c r="O20" s="87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5000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500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5500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3CEB9D78-84A9-41FA-951D-3CD0BA0206E8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6AD2-3064-4749-A87E-B3C6829FD2C3}">
  <sheetPr>
    <pageSetUpPr fitToPage="1"/>
  </sheetPr>
  <dimension ref="B1:V46"/>
  <sheetViews>
    <sheetView showGridLines="0" view="pageBreakPreview" zoomScale="110" zoomScaleNormal="100" zoomScaleSheetLayoutView="110" workbookViewId="0">
      <selection activeCell="W8" sqref="W8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126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69" t="s">
        <v>127</v>
      </c>
      <c r="C4" s="69"/>
      <c r="D4" s="69"/>
      <c r="E4" s="69"/>
      <c r="F4" s="69"/>
      <c r="G4" s="69"/>
      <c r="H4" s="69"/>
      <c r="I4" s="70" t="s">
        <v>0</v>
      </c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71" t="s">
        <v>128</v>
      </c>
      <c r="F5" s="71"/>
      <c r="G5" s="71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129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131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5"/>
      <c r="P13" s="55"/>
      <c r="Q13" s="55"/>
      <c r="R13" s="55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57" t="s">
        <v>6</v>
      </c>
      <c r="C15" s="58"/>
      <c r="D15" s="58"/>
      <c r="E15" s="59">
        <f>M38</f>
        <v>3600.3</v>
      </c>
      <c r="F15" s="59"/>
      <c r="G15" s="59"/>
      <c r="H15" s="59"/>
      <c r="I15" s="60" t="s">
        <v>7</v>
      </c>
      <c r="J15" s="61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16" t="s">
        <v>13</v>
      </c>
      <c r="D17" s="16"/>
      <c r="E17" s="16"/>
      <c r="F17" s="16"/>
      <c r="G17" s="16"/>
      <c r="H17" s="16"/>
      <c r="I17" s="16"/>
      <c r="J17" s="16"/>
      <c r="K17" s="16" t="s">
        <v>11</v>
      </c>
      <c r="L17" s="16"/>
      <c r="M17" s="16" t="s">
        <v>10</v>
      </c>
      <c r="N17" s="16"/>
      <c r="O17" s="16"/>
      <c r="P17" s="16" t="s">
        <v>9</v>
      </c>
      <c r="Q17" s="16"/>
      <c r="R17" s="16"/>
    </row>
    <row r="18" spans="2:18" ht="20.100000000000001" customHeight="1">
      <c r="B18" s="7">
        <f>ROW()-17</f>
        <v>1</v>
      </c>
      <c r="C18" s="36" t="s">
        <v>130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3273</v>
      </c>
      <c r="N18" s="26"/>
      <c r="O18" s="27"/>
      <c r="P18" s="28">
        <f>IF(M18="","",K18*M18)</f>
        <v>3273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125</v>
      </c>
      <c r="D19" s="34"/>
      <c r="E19" s="34"/>
      <c r="F19" s="34"/>
      <c r="G19" s="34"/>
      <c r="H19" s="34"/>
      <c r="I19" s="34"/>
      <c r="J19" s="35"/>
      <c r="K19" s="48"/>
      <c r="L19" s="49"/>
      <c r="M19" s="50"/>
      <c r="N19" s="51"/>
      <c r="O19" s="52"/>
      <c r="P19" s="28" t="str">
        <f t="shared" ref="P19:P35" si="1">IF(M19="","",K19*M19)</f>
        <v/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23"/>
      <c r="L20" s="24"/>
      <c r="M20" s="50"/>
      <c r="N20" s="51"/>
      <c r="O20" s="52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6"/>
      <c r="D21" s="34"/>
      <c r="E21" s="34"/>
      <c r="F21" s="34"/>
      <c r="G21" s="34"/>
      <c r="H21" s="34"/>
      <c r="I21" s="34"/>
      <c r="J21" s="35"/>
      <c r="K21" s="46"/>
      <c r="L21" s="46"/>
      <c r="M21" s="47"/>
      <c r="N21" s="47"/>
      <c r="O21" s="47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6"/>
      <c r="D22" s="34"/>
      <c r="E22" s="34"/>
      <c r="F22" s="34"/>
      <c r="G22" s="34"/>
      <c r="H22" s="34"/>
      <c r="I22" s="34"/>
      <c r="J22" s="35"/>
      <c r="K22" s="37"/>
      <c r="L22" s="37"/>
      <c r="M22" s="38"/>
      <c r="N22" s="38"/>
      <c r="O22" s="38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6"/>
      <c r="D23" s="36"/>
      <c r="E23" s="36"/>
      <c r="F23" s="36"/>
      <c r="G23" s="36"/>
      <c r="H23" s="36"/>
      <c r="I23" s="36"/>
      <c r="J23" s="36"/>
      <c r="K23" s="37"/>
      <c r="L23" s="37"/>
      <c r="M23" s="45"/>
      <c r="N23" s="45"/>
      <c r="O23" s="45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6"/>
      <c r="D24" s="36"/>
      <c r="E24" s="36"/>
      <c r="F24" s="36"/>
      <c r="G24" s="36"/>
      <c r="H24" s="36"/>
      <c r="I24" s="36"/>
      <c r="J24" s="36"/>
      <c r="K24" s="37"/>
      <c r="L24" s="37"/>
      <c r="M24" s="45"/>
      <c r="N24" s="45"/>
      <c r="O24" s="45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6"/>
      <c r="D25" s="36"/>
      <c r="E25" s="36"/>
      <c r="F25" s="36"/>
      <c r="G25" s="36"/>
      <c r="H25" s="36"/>
      <c r="I25" s="36"/>
      <c r="J25" s="36"/>
      <c r="K25" s="37"/>
      <c r="L25" s="37"/>
      <c r="M25" s="38"/>
      <c r="N25" s="38"/>
      <c r="O25" s="38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6"/>
      <c r="D34" s="36"/>
      <c r="E34" s="36"/>
      <c r="F34" s="36"/>
      <c r="G34" s="36"/>
      <c r="H34" s="36"/>
      <c r="I34" s="36"/>
      <c r="J34" s="36"/>
      <c r="K34" s="37"/>
      <c r="L34" s="37"/>
      <c r="M34" s="38"/>
      <c r="N34" s="38"/>
      <c r="O34" s="38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31"/>
      <c r="D36" s="31"/>
      <c r="E36" s="31"/>
      <c r="F36" s="31"/>
      <c r="G36" s="31"/>
      <c r="H36" s="3"/>
      <c r="I36" s="3"/>
      <c r="J36" s="16" t="s">
        <v>16</v>
      </c>
      <c r="K36" s="16"/>
      <c r="L36" s="16"/>
      <c r="M36" s="32">
        <f>SUM(P18:R21)</f>
        <v>3273</v>
      </c>
      <c r="N36" s="32"/>
      <c r="O36" s="32"/>
      <c r="P36" s="32"/>
      <c r="Q36" s="32"/>
      <c r="R36" s="32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16" t="s">
        <v>28</v>
      </c>
      <c r="K37" s="16"/>
      <c r="L37" s="16"/>
      <c r="M37" s="17">
        <f>M36*0.1</f>
        <v>327.3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16" t="s">
        <v>26</v>
      </c>
      <c r="K38" s="16"/>
      <c r="L38" s="16"/>
      <c r="M38" s="17">
        <f>SUM(M36:R37)</f>
        <v>3600.3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16" t="s">
        <v>12</v>
      </c>
      <c r="C41" s="1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16"/>
      <c r="C42" s="16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16"/>
      <c r="C43" s="16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592E28AF-3B67-4161-B37F-1AB9D214975D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2FAA-E807-48FF-A143-4C5E2D94982C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C20" sqref="C20:J21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132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69" t="s">
        <v>44</v>
      </c>
      <c r="C4" s="69"/>
      <c r="D4" s="69"/>
      <c r="E4" s="69"/>
      <c r="F4" s="69"/>
      <c r="G4" s="69"/>
      <c r="H4" s="69"/>
      <c r="I4" s="70" t="s">
        <v>0</v>
      </c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30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45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74525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133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25000</v>
      </c>
      <c r="N18" s="26"/>
      <c r="O18" s="27"/>
      <c r="P18" s="28">
        <f>IF(M18="","",K18*M18)</f>
        <v>25000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3750</v>
      </c>
      <c r="N19" s="51"/>
      <c r="O19" s="52"/>
      <c r="P19" s="28">
        <f t="shared" ref="P19:P35" si="1">IF(M19="","",K19*M19)</f>
        <v>3750</v>
      </c>
      <c r="Q19" s="29"/>
      <c r="R19" s="30"/>
    </row>
    <row r="20" spans="2:18" ht="20.100000000000001" customHeight="1">
      <c r="B20" s="7">
        <f t="shared" si="0"/>
        <v>3</v>
      </c>
      <c r="C20" s="33" t="s">
        <v>27</v>
      </c>
      <c r="D20" s="34"/>
      <c r="E20" s="34"/>
      <c r="F20" s="34"/>
      <c r="G20" s="34"/>
      <c r="H20" s="34"/>
      <c r="I20" s="34"/>
      <c r="J20" s="35"/>
      <c r="K20" s="48">
        <v>10000</v>
      </c>
      <c r="L20" s="49"/>
      <c r="M20" s="85">
        <v>3.9</v>
      </c>
      <c r="N20" s="86"/>
      <c r="O20" s="87"/>
      <c r="P20" s="28">
        <f t="shared" si="1"/>
        <v>39000</v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67750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6775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74525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E1014AF9-DB78-4BC3-A187-F394EE613790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EA35-A53B-44E7-8E34-B01EA46F4A2F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X20" sqref="X20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141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142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71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143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9900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79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9000</v>
      </c>
      <c r="N18" s="26"/>
      <c r="O18" s="27"/>
      <c r="P18" s="28">
        <f>IF(M18="","",K18*M18)</f>
        <v>9000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/>
      <c r="D19" s="34"/>
      <c r="E19" s="34"/>
      <c r="F19" s="34"/>
      <c r="G19" s="34"/>
      <c r="H19" s="34"/>
      <c r="I19" s="34"/>
      <c r="J19" s="35"/>
      <c r="K19" s="48"/>
      <c r="L19" s="49"/>
      <c r="M19" s="50"/>
      <c r="N19" s="51"/>
      <c r="O19" s="52"/>
      <c r="P19" s="28" t="str">
        <f t="shared" ref="P19:P35" si="1">IF(M19="","",K19*M19)</f>
        <v/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85"/>
      <c r="N20" s="86"/>
      <c r="O20" s="87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9000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900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9900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08814D46-7D63-4400-9596-0A948A86123F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7DA7-AE35-4F95-9B42-49CF82004793}">
  <sheetPr>
    <pageSetUpPr fitToPage="1"/>
  </sheetPr>
  <dimension ref="B1:V46"/>
  <sheetViews>
    <sheetView showGridLines="0" view="pageBreakPreview" topLeftCell="A12" zoomScale="110" zoomScaleNormal="100" zoomScaleSheetLayoutView="110" zoomScalePageLayoutView="90" workbookViewId="0">
      <selection activeCell="C25" sqref="C25:J25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132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69" t="s">
        <v>134</v>
      </c>
      <c r="C4" s="69"/>
      <c r="D4" s="69"/>
      <c r="E4" s="69"/>
      <c r="F4" s="69"/>
      <c r="G4" s="69"/>
      <c r="H4" s="69"/>
      <c r="I4" s="70" t="s">
        <v>0</v>
      </c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135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136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5999999.5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137</v>
      </c>
      <c r="D18" s="34"/>
      <c r="E18" s="34"/>
      <c r="F18" s="34"/>
      <c r="G18" s="34"/>
      <c r="H18" s="34"/>
      <c r="I18" s="34"/>
      <c r="J18" s="35"/>
      <c r="K18" s="48">
        <v>2</v>
      </c>
      <c r="L18" s="49"/>
      <c r="M18" s="25">
        <v>1500000</v>
      </c>
      <c r="N18" s="26"/>
      <c r="O18" s="27"/>
      <c r="P18" s="28">
        <f>IF(M18="","",K18*M18)</f>
        <v>3000000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138</v>
      </c>
      <c r="D19" s="34"/>
      <c r="E19" s="34"/>
      <c r="F19" s="34"/>
      <c r="G19" s="34"/>
      <c r="H19" s="34"/>
      <c r="I19" s="34"/>
      <c r="J19" s="35"/>
      <c r="K19" s="48">
        <v>2</v>
      </c>
      <c r="L19" s="49"/>
      <c r="M19" s="50">
        <v>930000</v>
      </c>
      <c r="N19" s="51"/>
      <c r="O19" s="52"/>
      <c r="P19" s="28">
        <f t="shared" ref="P19:P35" si="1">IF(M19="","",K19*M19)</f>
        <v>1860000</v>
      </c>
      <c r="Q19" s="29"/>
      <c r="R19" s="30"/>
    </row>
    <row r="20" spans="2:18" ht="20.100000000000001" customHeight="1">
      <c r="B20" s="7">
        <f t="shared" si="0"/>
        <v>3</v>
      </c>
      <c r="C20" s="33" t="s">
        <v>139</v>
      </c>
      <c r="D20" s="34"/>
      <c r="E20" s="34"/>
      <c r="F20" s="34"/>
      <c r="G20" s="34"/>
      <c r="H20" s="34"/>
      <c r="I20" s="34"/>
      <c r="J20" s="35"/>
      <c r="K20" s="48">
        <v>2</v>
      </c>
      <c r="L20" s="49"/>
      <c r="M20" s="50">
        <v>19000</v>
      </c>
      <c r="N20" s="51"/>
      <c r="O20" s="52"/>
      <c r="P20" s="28">
        <f t="shared" si="1"/>
        <v>38000</v>
      </c>
      <c r="Q20" s="29"/>
      <c r="R20" s="30"/>
    </row>
    <row r="21" spans="2:18" ht="20.100000000000001" customHeight="1">
      <c r="B21" s="7">
        <f t="shared" si="0"/>
        <v>4</v>
      </c>
      <c r="C21" s="33" t="s">
        <v>140</v>
      </c>
      <c r="D21" s="34"/>
      <c r="E21" s="34"/>
      <c r="F21" s="34"/>
      <c r="G21" s="34"/>
      <c r="H21" s="34"/>
      <c r="I21" s="34"/>
      <c r="J21" s="35"/>
      <c r="K21" s="48">
        <v>1</v>
      </c>
      <c r="L21" s="49"/>
      <c r="M21" s="25">
        <v>690000</v>
      </c>
      <c r="N21" s="26"/>
      <c r="O21" s="27"/>
      <c r="P21" s="28">
        <f t="shared" si="1"/>
        <v>690000</v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 t="s">
        <v>144</v>
      </c>
      <c r="D35" s="21"/>
      <c r="E35" s="21"/>
      <c r="F35" s="21"/>
      <c r="G35" s="21"/>
      <c r="H35" s="21"/>
      <c r="I35" s="21"/>
      <c r="J35" s="22"/>
      <c r="K35" s="23">
        <v>1</v>
      </c>
      <c r="L35" s="24"/>
      <c r="M35" s="25">
        <v>-133455</v>
      </c>
      <c r="N35" s="26"/>
      <c r="O35" s="27"/>
      <c r="P35" s="28">
        <f t="shared" si="1"/>
        <v>-133455</v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SUM(P18:R35)</f>
        <v>5454545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545454.5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5999999.5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A7F55CB2-D66C-4A15-A126-10C1449DCCBD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541B-7E64-473C-956C-4235B6DA1E69}">
  <sheetPr>
    <pageSetUpPr fitToPage="1"/>
  </sheetPr>
  <dimension ref="B1:V46"/>
  <sheetViews>
    <sheetView showGridLines="0" view="pageBreakPreview" topLeftCell="A8" zoomScale="110" zoomScaleNormal="100" zoomScaleSheetLayoutView="110" zoomScalePageLayoutView="90" workbookViewId="0">
      <selection activeCell="W14" sqref="W14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147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69" t="s">
        <v>134</v>
      </c>
      <c r="C4" s="69"/>
      <c r="D4" s="69"/>
      <c r="E4" s="69"/>
      <c r="F4" s="69"/>
      <c r="G4" s="69"/>
      <c r="H4" s="69"/>
      <c r="I4" s="70" t="s">
        <v>0</v>
      </c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135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136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4892800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138</v>
      </c>
      <c r="D18" s="34"/>
      <c r="E18" s="34"/>
      <c r="F18" s="34"/>
      <c r="G18" s="34"/>
      <c r="H18" s="34"/>
      <c r="I18" s="34"/>
      <c r="J18" s="35"/>
      <c r="K18" s="48">
        <v>4</v>
      </c>
      <c r="L18" s="49"/>
      <c r="M18" s="25">
        <v>930000</v>
      </c>
      <c r="N18" s="26"/>
      <c r="O18" s="27"/>
      <c r="P18" s="28">
        <f>IF(M18="","",K18*M18)</f>
        <v>3720000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146</v>
      </c>
      <c r="D19" s="34"/>
      <c r="E19" s="34"/>
      <c r="F19" s="34"/>
      <c r="G19" s="34"/>
      <c r="H19" s="34"/>
      <c r="I19" s="34"/>
      <c r="J19" s="35"/>
      <c r="K19" s="48">
        <v>2</v>
      </c>
      <c r="L19" s="49"/>
      <c r="M19" s="50">
        <v>19000</v>
      </c>
      <c r="N19" s="51"/>
      <c r="O19" s="52"/>
      <c r="P19" s="28">
        <f t="shared" ref="P19:P34" si="1">IF(M19="","",K19*M19)</f>
        <v>38000</v>
      </c>
      <c r="Q19" s="29"/>
      <c r="R19" s="30"/>
    </row>
    <row r="20" spans="2:18" ht="20.100000000000001" customHeight="1">
      <c r="B20" s="7">
        <f t="shared" si="0"/>
        <v>3</v>
      </c>
      <c r="C20" s="33" t="s">
        <v>140</v>
      </c>
      <c r="D20" s="34"/>
      <c r="E20" s="34"/>
      <c r="F20" s="34"/>
      <c r="G20" s="34"/>
      <c r="H20" s="34"/>
      <c r="I20" s="34"/>
      <c r="J20" s="35"/>
      <c r="K20" s="48">
        <v>1</v>
      </c>
      <c r="L20" s="49"/>
      <c r="M20" s="50">
        <v>690000</v>
      </c>
      <c r="N20" s="51"/>
      <c r="O20" s="52"/>
      <c r="P20" s="28">
        <f t="shared" si="1"/>
        <v>690000</v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25"/>
      <c r="N21" s="26"/>
      <c r="O21" s="27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/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SUM(P18:R35)</f>
        <v>4448000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444800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4892800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067D03A0-2FD3-492A-8696-EC1D5FE2CAC3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E7E2-571E-4912-92FE-6647FD1451E3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B2" sqref="B2:R2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148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69" t="s">
        <v>134</v>
      </c>
      <c r="C4" s="69"/>
      <c r="D4" s="69"/>
      <c r="E4" s="69"/>
      <c r="F4" s="69"/>
      <c r="G4" s="69"/>
      <c r="H4" s="69"/>
      <c r="I4" s="70" t="s">
        <v>0</v>
      </c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135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136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4210800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138</v>
      </c>
      <c r="D18" s="34"/>
      <c r="E18" s="34"/>
      <c r="F18" s="34"/>
      <c r="G18" s="34"/>
      <c r="H18" s="34"/>
      <c r="I18" s="34"/>
      <c r="J18" s="35"/>
      <c r="K18" s="48">
        <v>2</v>
      </c>
      <c r="L18" s="49"/>
      <c r="M18" s="25">
        <v>930000</v>
      </c>
      <c r="N18" s="26"/>
      <c r="O18" s="27"/>
      <c r="P18" s="28">
        <f>IF(M18="","",K18*M18)</f>
        <v>1860000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145</v>
      </c>
      <c r="D19" s="34"/>
      <c r="E19" s="34"/>
      <c r="F19" s="34"/>
      <c r="G19" s="34"/>
      <c r="H19" s="34"/>
      <c r="I19" s="34"/>
      <c r="J19" s="35"/>
      <c r="K19" s="48">
        <v>2</v>
      </c>
      <c r="L19" s="49"/>
      <c r="M19" s="50">
        <v>620000</v>
      </c>
      <c r="N19" s="51"/>
      <c r="O19" s="52"/>
      <c r="P19" s="28">
        <f t="shared" ref="P19:P34" si="1">IF(M19="","",K19*M19)</f>
        <v>1240000</v>
      </c>
      <c r="Q19" s="29"/>
      <c r="R19" s="30"/>
    </row>
    <row r="20" spans="2:18" ht="20.100000000000001" customHeight="1">
      <c r="B20" s="7">
        <f t="shared" si="0"/>
        <v>3</v>
      </c>
      <c r="C20" s="33" t="s">
        <v>139</v>
      </c>
      <c r="D20" s="34"/>
      <c r="E20" s="34"/>
      <c r="F20" s="34"/>
      <c r="G20" s="34"/>
      <c r="H20" s="34"/>
      <c r="I20" s="34"/>
      <c r="J20" s="35"/>
      <c r="K20" s="48">
        <v>2</v>
      </c>
      <c r="L20" s="49"/>
      <c r="M20" s="50">
        <v>19000</v>
      </c>
      <c r="N20" s="51"/>
      <c r="O20" s="52"/>
      <c r="P20" s="28">
        <f t="shared" si="1"/>
        <v>38000</v>
      </c>
      <c r="Q20" s="29"/>
      <c r="R20" s="30"/>
    </row>
    <row r="21" spans="2:18" ht="20.100000000000001" customHeight="1">
      <c r="B21" s="7">
        <f t="shared" si="0"/>
        <v>4</v>
      </c>
      <c r="C21" s="33" t="s">
        <v>140</v>
      </c>
      <c r="D21" s="34"/>
      <c r="E21" s="34"/>
      <c r="F21" s="34"/>
      <c r="G21" s="34"/>
      <c r="H21" s="34"/>
      <c r="I21" s="34"/>
      <c r="J21" s="35"/>
      <c r="K21" s="48">
        <v>1</v>
      </c>
      <c r="L21" s="49"/>
      <c r="M21" s="25">
        <v>690000</v>
      </c>
      <c r="N21" s="26"/>
      <c r="O21" s="27"/>
      <c r="P21" s="28">
        <f t="shared" si="1"/>
        <v>690000</v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ref="P26" si="2">IF(M26="","",K26*M26)</f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/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SUM(P18:R35)</f>
        <v>3828000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382800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4210800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00BF8BA0-CD60-4907-9CC6-1CC392F36382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3755-11E3-448C-BB0F-C8496B4365E7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Y19" sqref="Y19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147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69" t="s">
        <v>134</v>
      </c>
      <c r="C4" s="69"/>
      <c r="D4" s="69"/>
      <c r="E4" s="69"/>
      <c r="F4" s="69"/>
      <c r="G4" s="69"/>
      <c r="H4" s="69"/>
      <c r="I4" s="70" t="s">
        <v>0</v>
      </c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135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136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4892800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138</v>
      </c>
      <c r="D18" s="34"/>
      <c r="E18" s="34"/>
      <c r="F18" s="34"/>
      <c r="G18" s="34"/>
      <c r="H18" s="34"/>
      <c r="I18" s="34"/>
      <c r="J18" s="35"/>
      <c r="K18" s="48">
        <v>4</v>
      </c>
      <c r="L18" s="49"/>
      <c r="M18" s="25">
        <v>1102500</v>
      </c>
      <c r="N18" s="26"/>
      <c r="O18" s="27"/>
      <c r="P18" s="28">
        <f>IF(M18="","",K18*M18)</f>
        <v>4410000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146</v>
      </c>
      <c r="D19" s="34"/>
      <c r="E19" s="34"/>
      <c r="F19" s="34"/>
      <c r="G19" s="34"/>
      <c r="H19" s="34"/>
      <c r="I19" s="34"/>
      <c r="J19" s="35"/>
      <c r="K19" s="48">
        <v>2</v>
      </c>
      <c r="L19" s="49"/>
      <c r="M19" s="50">
        <v>19000</v>
      </c>
      <c r="N19" s="51"/>
      <c r="O19" s="52"/>
      <c r="P19" s="28">
        <f t="shared" ref="P19:P34" si="1">IF(M19="","",K19*M19)</f>
        <v>38000</v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50"/>
      <c r="N20" s="51"/>
      <c r="O20" s="52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25"/>
      <c r="N21" s="26"/>
      <c r="O21" s="27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/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SUM(P18:R35)</f>
        <v>4448000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444800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4892800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B407582E-904C-4E9A-9393-4C2EDB2A7F8F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0537-CACE-4B4A-BBE0-6F3F785E2788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I49" sqref="I49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149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70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71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150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98125.5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151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20000</v>
      </c>
      <c r="N18" s="26"/>
      <c r="O18" s="27"/>
      <c r="P18" s="28">
        <f>IF(M18="","",K18*M18)</f>
        <v>20000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3750</v>
      </c>
      <c r="N19" s="51"/>
      <c r="O19" s="52"/>
      <c r="P19" s="28">
        <f t="shared" ref="P19:P35" si="1">IF(M19="","",K19*M19)</f>
        <v>3750</v>
      </c>
      <c r="Q19" s="29"/>
      <c r="R19" s="30"/>
    </row>
    <row r="20" spans="2:18" ht="20.100000000000001" customHeight="1">
      <c r="B20" s="7">
        <f t="shared" si="0"/>
        <v>3</v>
      </c>
      <c r="C20" s="33" t="s">
        <v>27</v>
      </c>
      <c r="D20" s="34"/>
      <c r="E20" s="34"/>
      <c r="F20" s="34"/>
      <c r="G20" s="34"/>
      <c r="H20" s="34"/>
      <c r="I20" s="34"/>
      <c r="J20" s="35"/>
      <c r="K20" s="48">
        <v>5000</v>
      </c>
      <c r="L20" s="49"/>
      <c r="M20" s="85">
        <v>4</v>
      </c>
      <c r="N20" s="86"/>
      <c r="O20" s="87"/>
      <c r="P20" s="28">
        <f t="shared" si="1"/>
        <v>20000</v>
      </c>
      <c r="Q20" s="29"/>
      <c r="R20" s="30"/>
    </row>
    <row r="21" spans="2:18" ht="20.100000000000001" customHeight="1">
      <c r="B21" s="7">
        <f t="shared" si="0"/>
        <v>4</v>
      </c>
      <c r="C21" s="33" t="s">
        <v>152</v>
      </c>
      <c r="D21" s="34"/>
      <c r="E21" s="34"/>
      <c r="F21" s="34"/>
      <c r="G21" s="34"/>
      <c r="H21" s="34"/>
      <c r="I21" s="34"/>
      <c r="J21" s="35"/>
      <c r="K21" s="48">
        <v>1</v>
      </c>
      <c r="L21" s="49"/>
      <c r="M21" s="25">
        <v>45455</v>
      </c>
      <c r="N21" s="26"/>
      <c r="O21" s="27"/>
      <c r="P21" s="28">
        <f t="shared" si="1"/>
        <v>45455</v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89205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8920.5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98125.5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BCC64BA5-FDA6-423E-B3AE-45198943737D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4B55-159C-4428-B6C7-E1431CB2706A}">
  <sheetPr>
    <pageSetUpPr fitToPage="1"/>
  </sheetPr>
  <dimension ref="B1:V46"/>
  <sheetViews>
    <sheetView showGridLines="0" view="pageBreakPreview" zoomScale="110" zoomScaleNormal="100" zoomScaleSheetLayoutView="110" zoomScalePageLayoutView="90" workbookViewId="0">
      <selection activeCell="X11" sqref="X11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153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6" t="s">
        <v>154</v>
      </c>
      <c r="C4" s="96"/>
      <c r="D4" s="96"/>
      <c r="E4" s="96"/>
      <c r="F4" s="96"/>
      <c r="G4" s="96"/>
      <c r="H4" s="96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60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150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99555.5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151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21300</v>
      </c>
      <c r="N18" s="26"/>
      <c r="O18" s="27"/>
      <c r="P18" s="28">
        <f>IF(M18="","",K18*M18)</f>
        <v>21300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 t="s">
        <v>25</v>
      </c>
      <c r="D19" s="34"/>
      <c r="E19" s="34"/>
      <c r="F19" s="34"/>
      <c r="G19" s="34"/>
      <c r="H19" s="34"/>
      <c r="I19" s="34"/>
      <c r="J19" s="35"/>
      <c r="K19" s="48">
        <v>1</v>
      </c>
      <c r="L19" s="49"/>
      <c r="M19" s="50">
        <v>3750</v>
      </c>
      <c r="N19" s="51"/>
      <c r="O19" s="52"/>
      <c r="P19" s="28">
        <f t="shared" ref="P19:P35" si="1">IF(M19="","",K19*M19)</f>
        <v>3750</v>
      </c>
      <c r="Q19" s="29"/>
      <c r="R19" s="30"/>
    </row>
    <row r="20" spans="2:18" ht="20.100000000000001" customHeight="1">
      <c r="B20" s="7">
        <f t="shared" si="0"/>
        <v>3</v>
      </c>
      <c r="C20" s="33" t="s">
        <v>27</v>
      </c>
      <c r="D20" s="34"/>
      <c r="E20" s="34"/>
      <c r="F20" s="34"/>
      <c r="G20" s="34"/>
      <c r="H20" s="34"/>
      <c r="I20" s="34"/>
      <c r="J20" s="35"/>
      <c r="K20" s="48">
        <v>5000</v>
      </c>
      <c r="L20" s="49"/>
      <c r="M20" s="85">
        <v>4</v>
      </c>
      <c r="N20" s="86"/>
      <c r="O20" s="87"/>
      <c r="P20" s="28">
        <f t="shared" si="1"/>
        <v>20000</v>
      </c>
      <c r="Q20" s="29"/>
      <c r="R20" s="30"/>
    </row>
    <row r="21" spans="2:18" ht="20.100000000000001" customHeight="1">
      <c r="B21" s="7">
        <f t="shared" si="0"/>
        <v>4</v>
      </c>
      <c r="C21" s="33" t="s">
        <v>152</v>
      </c>
      <c r="D21" s="34"/>
      <c r="E21" s="34"/>
      <c r="F21" s="34"/>
      <c r="G21" s="34"/>
      <c r="H21" s="34"/>
      <c r="I21" s="34"/>
      <c r="J21" s="35"/>
      <c r="K21" s="48">
        <v>1</v>
      </c>
      <c r="L21" s="49"/>
      <c r="M21" s="25">
        <v>45455</v>
      </c>
      <c r="N21" s="26"/>
      <c r="O21" s="27"/>
      <c r="P21" s="28">
        <f t="shared" si="1"/>
        <v>45455</v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90505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9050.5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99555.5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</mergeCells>
  <phoneticPr fontId="5"/>
  <hyperlinks>
    <hyperlink ref="N13" r:id="rId1" xr:uid="{26D08CCF-F4A1-49D9-ABC8-CBCBC17697F1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C1A7-168F-43DD-84F9-D69A2ED1D2DD}">
  <sheetPr>
    <pageSetUpPr fitToPage="1"/>
  </sheetPr>
  <dimension ref="B1:V46"/>
  <sheetViews>
    <sheetView showGridLines="0" tabSelected="1" view="pageBreakPreview" zoomScale="110" zoomScaleNormal="100" zoomScaleSheetLayoutView="110" zoomScalePageLayoutView="90" workbookViewId="0">
      <selection activeCell="P19" sqref="P19:R19"/>
    </sheetView>
  </sheetViews>
  <sheetFormatPr defaultColWidth="5.625" defaultRowHeight="30" customHeight="1"/>
  <cols>
    <col min="1" max="16" width="5.625" style="1"/>
    <col min="17" max="18" width="5.25" style="1" customWidth="1"/>
    <col min="19" max="19" width="5.625" style="1"/>
    <col min="20" max="20" width="8.5" style="1" bestFit="1" customWidth="1"/>
    <col min="21" max="21" width="5.625" style="1"/>
    <col min="22" max="22" width="6.875" style="1" bestFit="1" customWidth="1"/>
    <col min="23" max="16384" width="5.625" style="1"/>
  </cols>
  <sheetData>
    <row r="1" spans="2:22" ht="18" customHeight="1">
      <c r="M1" s="13" t="s">
        <v>32</v>
      </c>
      <c r="N1" s="13"/>
      <c r="O1" s="13" t="s">
        <v>155</v>
      </c>
      <c r="P1" s="13"/>
      <c r="Q1" s="13"/>
      <c r="R1" s="13"/>
    </row>
    <row r="2" spans="2:22" ht="30" customHeight="1">
      <c r="B2" s="68" t="s">
        <v>31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22" ht="9.9499999999999993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2" ht="30" customHeight="1">
      <c r="B4" s="97" t="s">
        <v>154</v>
      </c>
      <c r="C4" s="97"/>
      <c r="D4" s="97"/>
      <c r="E4" s="97"/>
      <c r="F4" s="97"/>
      <c r="G4" s="97"/>
      <c r="H4" s="97"/>
      <c r="I4" s="70"/>
      <c r="J4" s="70"/>
      <c r="K4" s="2"/>
      <c r="L4" s="2"/>
      <c r="M4" s="3"/>
      <c r="N4" s="3"/>
      <c r="O4" s="3"/>
      <c r="P4" s="3"/>
      <c r="Q4" s="3"/>
      <c r="R4" s="3"/>
    </row>
    <row r="5" spans="2:22" ht="30" customHeight="1">
      <c r="B5" s="15" t="s">
        <v>1</v>
      </c>
      <c r="C5" s="15"/>
      <c r="D5" s="15"/>
      <c r="E5" s="15" t="s">
        <v>71</v>
      </c>
      <c r="F5" s="15"/>
      <c r="G5" s="15"/>
      <c r="H5" s="10" t="s">
        <v>2</v>
      </c>
      <c r="I5" s="2"/>
      <c r="J5" s="2"/>
      <c r="K5" s="2"/>
      <c r="L5" s="2"/>
      <c r="M5" s="3"/>
      <c r="N5" s="3"/>
      <c r="O5" s="11"/>
      <c r="P5" s="11"/>
      <c r="Q5" s="11"/>
      <c r="R5" s="11"/>
    </row>
    <row r="6" spans="2:22" ht="30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22" ht="24.95" customHeight="1" thickBot="1">
      <c r="B7" s="66" t="s">
        <v>34</v>
      </c>
      <c r="C7" s="66"/>
      <c r="D7" s="66" t="s">
        <v>143</v>
      </c>
      <c r="E7" s="66"/>
      <c r="F7" s="66"/>
      <c r="G7" s="66"/>
      <c r="H7" s="66"/>
      <c r="I7" s="66"/>
      <c r="J7" s="66"/>
      <c r="K7" s="2"/>
      <c r="L7" s="67" t="s">
        <v>14</v>
      </c>
      <c r="M7" s="67"/>
      <c r="N7" s="67"/>
      <c r="O7" s="67"/>
      <c r="P7" s="67"/>
      <c r="Q7" s="67"/>
      <c r="R7" s="67"/>
      <c r="U7" s="4"/>
      <c r="V7" s="5"/>
    </row>
    <row r="8" spans="2:22" ht="20.100000000000001" customHeight="1" thickTop="1">
      <c r="B8" s="2"/>
      <c r="C8" s="14" t="s">
        <v>17</v>
      </c>
      <c r="D8" s="14"/>
      <c r="E8" s="14"/>
      <c r="F8" s="14"/>
      <c r="G8" s="14"/>
      <c r="H8" s="14"/>
      <c r="I8" s="14"/>
      <c r="J8" s="14"/>
      <c r="K8" s="3"/>
      <c r="L8" s="56" t="s">
        <v>15</v>
      </c>
      <c r="M8" s="56"/>
      <c r="N8" s="56"/>
      <c r="O8" s="56"/>
      <c r="P8" s="56"/>
      <c r="Q8" s="56"/>
      <c r="R8" s="56"/>
    </row>
    <row r="9" spans="2:22" ht="20.100000000000001" customHeight="1">
      <c r="B9" s="2"/>
      <c r="C9" s="2"/>
      <c r="D9" s="2"/>
      <c r="E9" s="2"/>
      <c r="F9" s="2"/>
      <c r="G9" s="2"/>
      <c r="H9" s="2"/>
      <c r="I9" s="2"/>
      <c r="J9" s="2"/>
      <c r="K9" s="2"/>
      <c r="L9" s="56" t="s">
        <v>22</v>
      </c>
      <c r="M9" s="56"/>
      <c r="N9" s="56"/>
      <c r="O9" s="56"/>
      <c r="P9" s="56"/>
      <c r="Q9" s="56"/>
      <c r="R9" s="56"/>
    </row>
    <row r="10" spans="2:22" ht="20.100000000000001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56"/>
      <c r="M10" s="56"/>
      <c r="N10" s="56"/>
      <c r="O10" s="56"/>
      <c r="P10" s="56"/>
      <c r="Q10" s="56"/>
      <c r="R10" s="56"/>
    </row>
    <row r="11" spans="2:22" ht="20.100000000000001" customHeight="1">
      <c r="B11" s="62" t="s">
        <v>23</v>
      </c>
      <c r="C11" s="62"/>
      <c r="D11" s="63" t="s">
        <v>29</v>
      </c>
      <c r="E11" s="63"/>
      <c r="F11" s="63"/>
      <c r="G11" s="63"/>
      <c r="H11" s="63"/>
      <c r="I11" s="63"/>
      <c r="J11" s="63"/>
      <c r="K11" s="2"/>
      <c r="L11" s="53" t="s">
        <v>3</v>
      </c>
      <c r="M11" s="53"/>
      <c r="N11" s="56" t="s">
        <v>20</v>
      </c>
      <c r="O11" s="56"/>
      <c r="P11" s="56"/>
      <c r="Q11" s="56"/>
      <c r="R11" s="56"/>
    </row>
    <row r="12" spans="2:22" ht="20.100000000000001" customHeight="1">
      <c r="B12" s="64" t="s">
        <v>18</v>
      </c>
      <c r="C12" s="64"/>
      <c r="D12" s="65" t="s">
        <v>19</v>
      </c>
      <c r="E12" s="65"/>
      <c r="F12" s="65"/>
      <c r="G12" s="65"/>
      <c r="H12" s="65"/>
      <c r="I12" s="65"/>
      <c r="J12" s="65"/>
      <c r="K12" s="2"/>
      <c r="L12" s="53" t="s">
        <v>4</v>
      </c>
      <c r="M12" s="53"/>
      <c r="N12" s="56" t="s">
        <v>21</v>
      </c>
      <c r="O12" s="56"/>
      <c r="P12" s="56"/>
      <c r="Q12" s="56"/>
      <c r="R12" s="56"/>
    </row>
    <row r="13" spans="2:22" ht="20.100000000000001" customHeight="1">
      <c r="B13" s="2"/>
      <c r="C13" s="2"/>
      <c r="D13" s="3"/>
      <c r="E13" s="3"/>
      <c r="F13" s="3"/>
      <c r="G13" s="3"/>
      <c r="H13" s="3"/>
      <c r="I13" s="3"/>
      <c r="J13" s="3"/>
      <c r="K13" s="2"/>
      <c r="L13" s="53" t="s">
        <v>5</v>
      </c>
      <c r="M13" s="53"/>
      <c r="N13" s="54" t="s">
        <v>35</v>
      </c>
      <c r="O13" s="54"/>
      <c r="P13" s="54"/>
      <c r="Q13" s="54"/>
      <c r="R13" s="54"/>
    </row>
    <row r="14" spans="2:22" ht="20.100000000000001" customHeight="1" thickBot="1">
      <c r="B14" s="2"/>
      <c r="C14" s="2"/>
      <c r="D14" s="2"/>
      <c r="E14" s="2"/>
      <c r="F14" s="2"/>
      <c r="G14" s="2"/>
      <c r="H14" s="2"/>
      <c r="I14" s="2"/>
      <c r="J14" s="2"/>
      <c r="K14" s="2"/>
      <c r="L14" s="53" t="s">
        <v>33</v>
      </c>
      <c r="M14" s="53"/>
      <c r="N14" s="56" t="s">
        <v>24</v>
      </c>
      <c r="O14" s="56"/>
      <c r="P14" s="56"/>
      <c r="Q14" s="56"/>
      <c r="R14" s="56"/>
    </row>
    <row r="15" spans="2:22" ht="41.25" customHeight="1" thickBot="1">
      <c r="B15" s="88" t="s">
        <v>6</v>
      </c>
      <c r="C15" s="89"/>
      <c r="D15" s="90"/>
      <c r="E15" s="91">
        <f>M38</f>
        <v>9900</v>
      </c>
      <c r="F15" s="92"/>
      <c r="G15" s="92"/>
      <c r="H15" s="93"/>
      <c r="I15" s="94" t="s">
        <v>7</v>
      </c>
      <c r="J15" s="95"/>
      <c r="K15" s="3"/>
      <c r="L15" s="3"/>
      <c r="M15" s="3"/>
      <c r="N15" s="6"/>
      <c r="O15" s="6"/>
      <c r="P15" s="6"/>
      <c r="Q15" s="6"/>
      <c r="R15" s="6"/>
    </row>
    <row r="16" spans="2:22" ht="9.9499999999999993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24.95" customHeight="1">
      <c r="B17" s="12" t="s">
        <v>8</v>
      </c>
      <c r="C17" s="72" t="s">
        <v>13</v>
      </c>
      <c r="D17" s="73"/>
      <c r="E17" s="73"/>
      <c r="F17" s="73"/>
      <c r="G17" s="73"/>
      <c r="H17" s="73"/>
      <c r="I17" s="73"/>
      <c r="J17" s="74"/>
      <c r="K17" s="72" t="s">
        <v>11</v>
      </c>
      <c r="L17" s="74"/>
      <c r="M17" s="72" t="s">
        <v>10</v>
      </c>
      <c r="N17" s="73"/>
      <c r="O17" s="74"/>
      <c r="P17" s="72" t="s">
        <v>9</v>
      </c>
      <c r="Q17" s="73"/>
      <c r="R17" s="74"/>
    </row>
    <row r="18" spans="2:18" ht="20.100000000000001" customHeight="1">
      <c r="B18" s="7">
        <f>ROW()-17</f>
        <v>1</v>
      </c>
      <c r="C18" s="33" t="s">
        <v>79</v>
      </c>
      <c r="D18" s="34"/>
      <c r="E18" s="34"/>
      <c r="F18" s="34"/>
      <c r="G18" s="34"/>
      <c r="H18" s="34"/>
      <c r="I18" s="34"/>
      <c r="J18" s="35"/>
      <c r="K18" s="48">
        <v>1</v>
      </c>
      <c r="L18" s="49"/>
      <c r="M18" s="25">
        <v>9000</v>
      </c>
      <c r="N18" s="26"/>
      <c r="O18" s="27"/>
      <c r="P18" s="28">
        <f>IF(M18="","",K18*M18)</f>
        <v>9000</v>
      </c>
      <c r="Q18" s="29"/>
      <c r="R18" s="30"/>
    </row>
    <row r="19" spans="2:18" ht="20.100000000000001" customHeight="1">
      <c r="B19" s="7">
        <f t="shared" ref="B19:B35" si="0">ROW()-17</f>
        <v>2</v>
      </c>
      <c r="C19" s="33"/>
      <c r="D19" s="34"/>
      <c r="E19" s="34"/>
      <c r="F19" s="34"/>
      <c r="G19" s="34"/>
      <c r="H19" s="34"/>
      <c r="I19" s="34"/>
      <c r="J19" s="35"/>
      <c r="K19" s="48"/>
      <c r="L19" s="49"/>
      <c r="M19" s="50"/>
      <c r="N19" s="51"/>
      <c r="O19" s="52"/>
      <c r="P19" s="28" t="str">
        <f t="shared" ref="P19:P35" si="1">IF(M19="","",K19*M19)</f>
        <v/>
      </c>
      <c r="Q19" s="29"/>
      <c r="R19" s="30"/>
    </row>
    <row r="20" spans="2:18" ht="20.100000000000001" customHeight="1">
      <c r="B20" s="7">
        <f t="shared" si="0"/>
        <v>3</v>
      </c>
      <c r="C20" s="33"/>
      <c r="D20" s="34"/>
      <c r="E20" s="34"/>
      <c r="F20" s="34"/>
      <c r="G20" s="34"/>
      <c r="H20" s="34"/>
      <c r="I20" s="34"/>
      <c r="J20" s="35"/>
      <c r="K20" s="48"/>
      <c r="L20" s="49"/>
      <c r="M20" s="85"/>
      <c r="N20" s="86"/>
      <c r="O20" s="87"/>
      <c r="P20" s="28" t="str">
        <f t="shared" si="1"/>
        <v/>
      </c>
      <c r="Q20" s="29"/>
      <c r="R20" s="30"/>
    </row>
    <row r="21" spans="2:18" ht="20.100000000000001" customHeight="1">
      <c r="B21" s="7">
        <f t="shared" si="0"/>
        <v>4</v>
      </c>
      <c r="C21" s="33"/>
      <c r="D21" s="34"/>
      <c r="E21" s="34"/>
      <c r="F21" s="34"/>
      <c r="G21" s="34"/>
      <c r="H21" s="34"/>
      <c r="I21" s="34"/>
      <c r="J21" s="35"/>
      <c r="K21" s="48"/>
      <c r="L21" s="49"/>
      <c r="M21" s="82"/>
      <c r="N21" s="83"/>
      <c r="O21" s="84"/>
      <c r="P21" s="28" t="str">
        <f t="shared" si="1"/>
        <v/>
      </c>
      <c r="Q21" s="29"/>
      <c r="R21" s="30"/>
    </row>
    <row r="22" spans="2:18" ht="20.100000000000001" customHeight="1">
      <c r="B22" s="7">
        <f t="shared" si="0"/>
        <v>5</v>
      </c>
      <c r="C22" s="33"/>
      <c r="D22" s="34"/>
      <c r="E22" s="34"/>
      <c r="F22" s="34"/>
      <c r="G22" s="34"/>
      <c r="H22" s="34"/>
      <c r="I22" s="34"/>
      <c r="J22" s="35"/>
      <c r="K22" s="23"/>
      <c r="L22" s="24"/>
      <c r="M22" s="25"/>
      <c r="N22" s="26"/>
      <c r="O22" s="27"/>
      <c r="P22" s="28" t="str">
        <f t="shared" si="1"/>
        <v/>
      </c>
      <c r="Q22" s="29"/>
      <c r="R22" s="30"/>
    </row>
    <row r="23" spans="2:18" ht="20.100000000000001" customHeight="1">
      <c r="B23" s="7">
        <f t="shared" si="0"/>
        <v>6</v>
      </c>
      <c r="C23" s="33"/>
      <c r="D23" s="34"/>
      <c r="E23" s="34"/>
      <c r="F23" s="34"/>
      <c r="G23" s="34"/>
      <c r="H23" s="34"/>
      <c r="I23" s="34"/>
      <c r="J23" s="35"/>
      <c r="K23" s="23"/>
      <c r="L23" s="24"/>
      <c r="M23" s="50"/>
      <c r="N23" s="51"/>
      <c r="O23" s="52"/>
      <c r="P23" s="28" t="str">
        <f t="shared" si="1"/>
        <v/>
      </c>
      <c r="Q23" s="29"/>
      <c r="R23" s="30"/>
    </row>
    <row r="24" spans="2:18" ht="20.100000000000001" customHeight="1">
      <c r="B24" s="7">
        <f t="shared" si="0"/>
        <v>7</v>
      </c>
      <c r="C24" s="33"/>
      <c r="D24" s="34"/>
      <c r="E24" s="34"/>
      <c r="F24" s="34"/>
      <c r="G24" s="34"/>
      <c r="H24" s="34"/>
      <c r="I24" s="34"/>
      <c r="J24" s="35"/>
      <c r="K24" s="23"/>
      <c r="L24" s="24"/>
      <c r="M24" s="50"/>
      <c r="N24" s="51"/>
      <c r="O24" s="52"/>
      <c r="P24" s="28" t="str">
        <f t="shared" si="1"/>
        <v/>
      </c>
      <c r="Q24" s="29"/>
      <c r="R24" s="30"/>
    </row>
    <row r="25" spans="2:18" ht="20.100000000000001" customHeight="1">
      <c r="B25" s="7">
        <f t="shared" si="0"/>
        <v>8</v>
      </c>
      <c r="C25" s="33"/>
      <c r="D25" s="34"/>
      <c r="E25" s="34"/>
      <c r="F25" s="34"/>
      <c r="G25" s="34"/>
      <c r="H25" s="34"/>
      <c r="I25" s="34"/>
      <c r="J25" s="35"/>
      <c r="K25" s="23"/>
      <c r="L25" s="24"/>
      <c r="M25" s="25"/>
      <c r="N25" s="26"/>
      <c r="O25" s="27"/>
      <c r="P25" s="28" t="str">
        <f t="shared" si="1"/>
        <v/>
      </c>
      <c r="Q25" s="29"/>
      <c r="R25" s="30"/>
    </row>
    <row r="26" spans="2:18" ht="20.100000000000001" customHeight="1">
      <c r="B26" s="7">
        <f t="shared" si="0"/>
        <v>9</v>
      </c>
      <c r="C26" s="42"/>
      <c r="D26" s="43"/>
      <c r="E26" s="43"/>
      <c r="F26" s="43"/>
      <c r="G26" s="43"/>
      <c r="H26" s="43"/>
      <c r="I26" s="43"/>
      <c r="J26" s="44"/>
      <c r="K26" s="23"/>
      <c r="L26" s="24"/>
      <c r="M26" s="25"/>
      <c r="N26" s="26"/>
      <c r="O26" s="27"/>
      <c r="P26" s="28" t="str">
        <f t="shared" si="1"/>
        <v/>
      </c>
      <c r="Q26" s="29"/>
      <c r="R26" s="30"/>
    </row>
    <row r="27" spans="2:18" ht="20.100000000000001" customHeight="1">
      <c r="B27" s="7">
        <f t="shared" si="0"/>
        <v>10</v>
      </c>
      <c r="C27" s="39"/>
      <c r="D27" s="40"/>
      <c r="E27" s="40"/>
      <c r="F27" s="40"/>
      <c r="G27" s="40"/>
      <c r="H27" s="40"/>
      <c r="I27" s="40"/>
      <c r="J27" s="41"/>
      <c r="K27" s="23"/>
      <c r="L27" s="24"/>
      <c r="M27" s="25"/>
      <c r="N27" s="26"/>
      <c r="O27" s="27"/>
      <c r="P27" s="28" t="str">
        <f t="shared" si="1"/>
        <v/>
      </c>
      <c r="Q27" s="29"/>
      <c r="R27" s="30"/>
    </row>
    <row r="28" spans="2:18" ht="20.100000000000001" customHeight="1">
      <c r="B28" s="7">
        <f t="shared" si="0"/>
        <v>11</v>
      </c>
      <c r="C28" s="20"/>
      <c r="D28" s="21"/>
      <c r="E28" s="21"/>
      <c r="F28" s="21"/>
      <c r="G28" s="21"/>
      <c r="H28" s="21"/>
      <c r="I28" s="21"/>
      <c r="J28" s="22"/>
      <c r="K28" s="23"/>
      <c r="L28" s="24"/>
      <c r="M28" s="25"/>
      <c r="N28" s="26"/>
      <c r="O28" s="27"/>
      <c r="P28" s="28" t="str">
        <f t="shared" si="1"/>
        <v/>
      </c>
      <c r="Q28" s="29"/>
      <c r="R28" s="30"/>
    </row>
    <row r="29" spans="2:18" ht="20.100000000000001" customHeight="1">
      <c r="B29" s="7">
        <f t="shared" si="0"/>
        <v>12</v>
      </c>
      <c r="C29" s="20"/>
      <c r="D29" s="21"/>
      <c r="E29" s="21"/>
      <c r="F29" s="21"/>
      <c r="G29" s="21"/>
      <c r="H29" s="21"/>
      <c r="I29" s="21"/>
      <c r="J29" s="22"/>
      <c r="K29" s="23"/>
      <c r="L29" s="24"/>
      <c r="M29" s="25"/>
      <c r="N29" s="26"/>
      <c r="O29" s="27"/>
      <c r="P29" s="28" t="str">
        <f t="shared" si="1"/>
        <v/>
      </c>
      <c r="Q29" s="29"/>
      <c r="R29" s="30"/>
    </row>
    <row r="30" spans="2:18" ht="20.100000000000001" customHeight="1">
      <c r="B30" s="7">
        <f t="shared" si="0"/>
        <v>13</v>
      </c>
      <c r="C30" s="20"/>
      <c r="D30" s="21"/>
      <c r="E30" s="21"/>
      <c r="F30" s="21"/>
      <c r="G30" s="21"/>
      <c r="H30" s="21"/>
      <c r="I30" s="21"/>
      <c r="J30" s="22"/>
      <c r="K30" s="23"/>
      <c r="L30" s="24"/>
      <c r="M30" s="25"/>
      <c r="N30" s="26"/>
      <c r="O30" s="27"/>
      <c r="P30" s="28" t="str">
        <f t="shared" si="1"/>
        <v/>
      </c>
      <c r="Q30" s="29"/>
      <c r="R30" s="30"/>
    </row>
    <row r="31" spans="2:18" ht="20.100000000000001" customHeight="1">
      <c r="B31" s="7">
        <f t="shared" si="0"/>
        <v>14</v>
      </c>
      <c r="C31" s="20"/>
      <c r="D31" s="21"/>
      <c r="E31" s="21"/>
      <c r="F31" s="21"/>
      <c r="G31" s="21"/>
      <c r="H31" s="21"/>
      <c r="I31" s="21"/>
      <c r="J31" s="22"/>
      <c r="K31" s="23"/>
      <c r="L31" s="24"/>
      <c r="M31" s="25"/>
      <c r="N31" s="26"/>
      <c r="O31" s="27"/>
      <c r="P31" s="28" t="str">
        <f t="shared" si="1"/>
        <v/>
      </c>
      <c r="Q31" s="29"/>
      <c r="R31" s="30"/>
    </row>
    <row r="32" spans="2:18" ht="20.100000000000001" customHeight="1">
      <c r="B32" s="7">
        <f t="shared" si="0"/>
        <v>15</v>
      </c>
      <c r="C32" s="33"/>
      <c r="D32" s="34"/>
      <c r="E32" s="34"/>
      <c r="F32" s="34"/>
      <c r="G32" s="34"/>
      <c r="H32" s="34"/>
      <c r="I32" s="34"/>
      <c r="J32" s="35"/>
      <c r="K32" s="23"/>
      <c r="L32" s="24"/>
      <c r="M32" s="25"/>
      <c r="N32" s="26"/>
      <c r="O32" s="27"/>
      <c r="P32" s="28" t="str">
        <f t="shared" si="1"/>
        <v/>
      </c>
      <c r="Q32" s="29"/>
      <c r="R32" s="30"/>
    </row>
    <row r="33" spans="2:18" ht="20.100000000000001" customHeight="1">
      <c r="B33" s="7">
        <f t="shared" si="0"/>
        <v>16</v>
      </c>
      <c r="C33" s="33"/>
      <c r="D33" s="34"/>
      <c r="E33" s="34"/>
      <c r="F33" s="34"/>
      <c r="G33" s="34"/>
      <c r="H33" s="34"/>
      <c r="I33" s="34"/>
      <c r="J33" s="35"/>
      <c r="K33" s="23"/>
      <c r="L33" s="24"/>
      <c r="M33" s="25"/>
      <c r="N33" s="26"/>
      <c r="O33" s="27"/>
      <c r="P33" s="28" t="str">
        <f t="shared" si="1"/>
        <v/>
      </c>
      <c r="Q33" s="29"/>
      <c r="R33" s="30"/>
    </row>
    <row r="34" spans="2:18" ht="20.100000000000001" customHeight="1">
      <c r="B34" s="7">
        <f t="shared" si="0"/>
        <v>17</v>
      </c>
      <c r="C34" s="33"/>
      <c r="D34" s="34"/>
      <c r="E34" s="34"/>
      <c r="F34" s="34"/>
      <c r="G34" s="34"/>
      <c r="H34" s="34"/>
      <c r="I34" s="34"/>
      <c r="J34" s="35"/>
      <c r="K34" s="23"/>
      <c r="L34" s="24"/>
      <c r="M34" s="25"/>
      <c r="N34" s="26"/>
      <c r="O34" s="27"/>
      <c r="P34" s="28" t="str">
        <f t="shared" si="1"/>
        <v/>
      </c>
      <c r="Q34" s="29"/>
      <c r="R34" s="30"/>
    </row>
    <row r="35" spans="2:18" ht="20.100000000000001" customHeight="1">
      <c r="B35" s="7">
        <f t="shared" si="0"/>
        <v>18</v>
      </c>
      <c r="C35" s="20"/>
      <c r="D35" s="21"/>
      <c r="E35" s="21"/>
      <c r="F35" s="21"/>
      <c r="G35" s="21"/>
      <c r="H35" s="21"/>
      <c r="I35" s="21"/>
      <c r="J35" s="22"/>
      <c r="K35" s="23"/>
      <c r="L35" s="24"/>
      <c r="M35" s="25"/>
      <c r="N35" s="26"/>
      <c r="O35" s="27"/>
      <c r="P35" s="28" t="str">
        <f t="shared" si="1"/>
        <v/>
      </c>
      <c r="Q35" s="29"/>
      <c r="R35" s="30"/>
    </row>
    <row r="36" spans="2:18" ht="20.100000000000001" customHeight="1">
      <c r="B36" s="3"/>
      <c r="C36" s="81"/>
      <c r="D36" s="81"/>
      <c r="E36" s="81"/>
      <c r="F36" s="81"/>
      <c r="G36" s="81"/>
      <c r="H36" s="3"/>
      <c r="I36" s="3"/>
      <c r="J36" s="72" t="s">
        <v>16</v>
      </c>
      <c r="K36" s="73"/>
      <c r="L36" s="74"/>
      <c r="M36" s="17">
        <f>SUM(P18:R21)</f>
        <v>9000</v>
      </c>
      <c r="N36" s="18"/>
      <c r="O36" s="18"/>
      <c r="P36" s="18"/>
      <c r="Q36" s="18"/>
      <c r="R36" s="19"/>
    </row>
    <row r="37" spans="2:18" ht="20.100000000000001" customHeight="1">
      <c r="B37" s="3"/>
      <c r="C37" s="8"/>
      <c r="D37" s="8"/>
      <c r="E37" s="8"/>
      <c r="F37" s="8"/>
      <c r="G37" s="8"/>
      <c r="H37" s="3"/>
      <c r="I37" s="3"/>
      <c r="J37" s="72" t="s">
        <v>28</v>
      </c>
      <c r="K37" s="73"/>
      <c r="L37" s="74"/>
      <c r="M37" s="17">
        <f>M36*0.1</f>
        <v>900</v>
      </c>
      <c r="N37" s="18"/>
      <c r="O37" s="18"/>
      <c r="P37" s="18"/>
      <c r="Q37" s="18"/>
      <c r="R37" s="19"/>
    </row>
    <row r="38" spans="2:18" ht="20.100000000000001" customHeight="1">
      <c r="B38" s="3"/>
      <c r="C38" s="8"/>
      <c r="D38" s="8"/>
      <c r="E38" s="8"/>
      <c r="F38" s="8"/>
      <c r="G38" s="8"/>
      <c r="H38" s="3"/>
      <c r="I38" s="3"/>
      <c r="J38" s="72" t="s">
        <v>26</v>
      </c>
      <c r="K38" s="73"/>
      <c r="L38" s="74"/>
      <c r="M38" s="17">
        <f>SUM(M36:R37)</f>
        <v>9900</v>
      </c>
      <c r="N38" s="18"/>
      <c r="O38" s="18"/>
      <c r="P38" s="18"/>
      <c r="Q38" s="18"/>
      <c r="R38" s="19"/>
    </row>
    <row r="39" spans="2:18" ht="20.100000000000001" customHeight="1">
      <c r="B39" s="3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9.9499999999999993" customHeight="1">
      <c r="B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20.100000000000001" customHeight="1">
      <c r="B41" s="75" t="s">
        <v>12</v>
      </c>
      <c r="C41" s="76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20.100000000000001" customHeight="1">
      <c r="B42" s="77"/>
      <c r="C42" s="78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20.100000000000001" customHeight="1">
      <c r="B43" s="79"/>
      <c r="C43" s="80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s="3" customFormat="1" ht="20.100000000000001" customHeight="1">
      <c r="B44" s="9"/>
    </row>
    <row r="45" spans="2:18" s="3" customFormat="1" ht="20.100000000000001" customHeight="1">
      <c r="B45" s="9"/>
    </row>
    <row r="46" spans="2:18" s="3" customFormat="1" ht="20.100000000000001" customHeight="1">
      <c r="B46" s="9"/>
    </row>
  </sheetData>
  <mergeCells count="116">
    <mergeCell ref="B7:C7"/>
    <mergeCell ref="D7:J7"/>
    <mergeCell ref="L7:R7"/>
    <mergeCell ref="C8:J8"/>
    <mergeCell ref="L8:R8"/>
    <mergeCell ref="L9:R9"/>
    <mergeCell ref="M1:N1"/>
    <mergeCell ref="O1:R1"/>
    <mergeCell ref="B2:R2"/>
    <mergeCell ref="B4:H4"/>
    <mergeCell ref="I4:J4"/>
    <mergeCell ref="B5:D5"/>
    <mergeCell ref="E5:G5"/>
    <mergeCell ref="L10:R10"/>
    <mergeCell ref="B11:C11"/>
    <mergeCell ref="D11:J11"/>
    <mergeCell ref="L11:M11"/>
    <mergeCell ref="N11:R11"/>
    <mergeCell ref="B12:C12"/>
    <mergeCell ref="D12:J12"/>
    <mergeCell ref="L12:M12"/>
    <mergeCell ref="N12:R12"/>
    <mergeCell ref="C17:J17"/>
    <mergeCell ref="K17:L17"/>
    <mergeCell ref="M17:O17"/>
    <mergeCell ref="P17:R17"/>
    <mergeCell ref="C18:J18"/>
    <mergeCell ref="K18:L18"/>
    <mergeCell ref="M18:O18"/>
    <mergeCell ref="P18:R18"/>
    <mergeCell ref="L13:M13"/>
    <mergeCell ref="N13:R13"/>
    <mergeCell ref="L14:M14"/>
    <mergeCell ref="N14:R14"/>
    <mergeCell ref="B15:D15"/>
    <mergeCell ref="E15:H15"/>
    <mergeCell ref="I15:J15"/>
    <mergeCell ref="C21:J21"/>
    <mergeCell ref="K21:L21"/>
    <mergeCell ref="M21:O21"/>
    <mergeCell ref="P21:R21"/>
    <mergeCell ref="C22:J22"/>
    <mergeCell ref="K22:L22"/>
    <mergeCell ref="M22:O22"/>
    <mergeCell ref="P22:R22"/>
    <mergeCell ref="C19:J19"/>
    <mergeCell ref="K19:L19"/>
    <mergeCell ref="M19:O19"/>
    <mergeCell ref="P19:R19"/>
    <mergeCell ref="C20:J20"/>
    <mergeCell ref="K20:L20"/>
    <mergeCell ref="M20:O20"/>
    <mergeCell ref="P20:R20"/>
    <mergeCell ref="C25:J25"/>
    <mergeCell ref="K25:L25"/>
    <mergeCell ref="M25:O25"/>
    <mergeCell ref="P25:R25"/>
    <mergeCell ref="C26:J26"/>
    <mergeCell ref="K26:L26"/>
    <mergeCell ref="M26:O26"/>
    <mergeCell ref="P26:R26"/>
    <mergeCell ref="C23:J23"/>
    <mergeCell ref="K23:L23"/>
    <mergeCell ref="M23:O23"/>
    <mergeCell ref="P23:R23"/>
    <mergeCell ref="C24:J24"/>
    <mergeCell ref="K24:L24"/>
    <mergeCell ref="M24:O24"/>
    <mergeCell ref="P24:R24"/>
    <mergeCell ref="C29:J29"/>
    <mergeCell ref="K29:L29"/>
    <mergeCell ref="M29:O29"/>
    <mergeCell ref="P29:R29"/>
    <mergeCell ref="C30:J30"/>
    <mergeCell ref="K30:L30"/>
    <mergeCell ref="M30:O30"/>
    <mergeCell ref="P30:R30"/>
    <mergeCell ref="C27:J27"/>
    <mergeCell ref="K27:L27"/>
    <mergeCell ref="M27:O27"/>
    <mergeCell ref="P27:R27"/>
    <mergeCell ref="C28:J28"/>
    <mergeCell ref="K28:L28"/>
    <mergeCell ref="M28:O28"/>
    <mergeCell ref="P28:R28"/>
    <mergeCell ref="C33:J33"/>
    <mergeCell ref="K33:L33"/>
    <mergeCell ref="M33:O33"/>
    <mergeCell ref="P33:R33"/>
    <mergeCell ref="C34:J34"/>
    <mergeCell ref="K34:L34"/>
    <mergeCell ref="M34:O34"/>
    <mergeCell ref="P34:R34"/>
    <mergeCell ref="C31:J31"/>
    <mergeCell ref="K31:L31"/>
    <mergeCell ref="M31:O31"/>
    <mergeCell ref="P31:R31"/>
    <mergeCell ref="C32:J32"/>
    <mergeCell ref="K32:L32"/>
    <mergeCell ref="M32:O32"/>
    <mergeCell ref="P32:R32"/>
    <mergeCell ref="J37:L37"/>
    <mergeCell ref="M37:R37"/>
    <mergeCell ref="J38:L38"/>
    <mergeCell ref="M38:R38"/>
    <mergeCell ref="B41:C43"/>
    <mergeCell ref="D41:R41"/>
    <mergeCell ref="D42:R42"/>
    <mergeCell ref="D43:R43"/>
    <mergeCell ref="C35:J35"/>
    <mergeCell ref="K35:L35"/>
    <mergeCell ref="M35:O35"/>
    <mergeCell ref="P35:R35"/>
    <mergeCell ref="C36:G36"/>
    <mergeCell ref="J36:L36"/>
    <mergeCell ref="M36:R36"/>
  </mergeCells>
  <phoneticPr fontId="5"/>
  <hyperlinks>
    <hyperlink ref="N13" r:id="rId1" xr:uid="{A2BB94C2-3017-4BEE-9774-F53EB4F44EAD}"/>
  </hyperlinks>
  <printOptions horizontalCentered="1"/>
  <pageMargins left="0.25" right="0.25" top="0.75" bottom="0.75" header="0.3" footer="0.3"/>
  <pageSetup paperSize="9" scale="83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32</vt:i4>
      </vt:variant>
    </vt:vector>
  </HeadingPairs>
  <TitlesOfParts>
    <vt:vector size="32" baseType="lpstr">
      <vt:lpstr>株式会社マエケンメディカル(チラシ) 1万枚</vt:lpstr>
      <vt:lpstr>株式会社マエケンメディカル(チラシ) 2万枚</vt:lpstr>
      <vt:lpstr>株式会社San jet(チラシ) 2万枚</vt:lpstr>
      <vt:lpstr>株式会社San jet(チラシ) 2万枚 (2)</vt:lpstr>
      <vt:lpstr>株式会社San jet(パーテーション) </vt:lpstr>
      <vt:lpstr>出雲店(チラシ①)</vt:lpstr>
      <vt:lpstr>出雲店(チラシ②)</vt:lpstr>
      <vt:lpstr>出雲店(のぼり)</vt:lpstr>
      <vt:lpstr>萩店(チラシ)</vt:lpstr>
      <vt:lpstr>松江(ジムクリーン詰替え) </vt:lpstr>
      <vt:lpstr>株式会社San jet(ロッカー) </vt:lpstr>
      <vt:lpstr>松江(のぼり) </vt:lpstr>
      <vt:lpstr>小郡(宣伝①)</vt:lpstr>
      <vt:lpstr>小郡(宣伝②) </vt:lpstr>
      <vt:lpstr>小郡(宣伝③)</vt:lpstr>
      <vt:lpstr>KGS(チラシ1万枚) </vt:lpstr>
      <vt:lpstr>KGS(チラシ2万枚) </vt:lpstr>
      <vt:lpstr>水野様(チラシ1万枚)  (2)</vt:lpstr>
      <vt:lpstr>出雲店(チラシ①) (2)</vt:lpstr>
      <vt:lpstr>小郡(宣伝②)  (例)</vt:lpstr>
      <vt:lpstr>株式会社San jet(ポストカード)  </vt:lpstr>
      <vt:lpstr>松江(体重計) </vt:lpstr>
      <vt:lpstr>株式会社マエケンメディカル(チラシ) 1万枚 (2)</vt:lpstr>
      <vt:lpstr>株式会社San jet(チラシ) 1万枚 </vt:lpstr>
      <vt:lpstr>萩店(ジムクリーン詰替え)  </vt:lpstr>
      <vt:lpstr>株式会社丸三(トレッドミル) </vt:lpstr>
      <vt:lpstr>株式会社丸三(トレッドミル)  (3)</vt:lpstr>
      <vt:lpstr>株式会社丸三(トレッドミル)  (2)</vt:lpstr>
      <vt:lpstr>株式会社丸三(トレッドミル)  (提出用)</vt:lpstr>
      <vt:lpstr>萩店(チラシ) (2)</vt:lpstr>
      <vt:lpstr>出雲店(チラシ) (3)</vt:lpstr>
      <vt:lpstr>出雲店(ジムクリーン詰替え)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2016-01-22T04:06:43Z</cp:lastPrinted>
  <dcterms:created xsi:type="dcterms:W3CDTF">2015-12-21T00:50:44Z</dcterms:created>
  <dcterms:modified xsi:type="dcterms:W3CDTF">2023-02-10T09:39:58Z</dcterms:modified>
</cp:coreProperties>
</file>